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3845" windowHeight="11640" activeTab="0"/>
  </bookViews>
  <sheets>
    <sheet name="Baangebruik 2022" sheetId="1" r:id="rId1"/>
    <sheet name="Total 2022" sheetId="2" r:id="rId2"/>
    <sheet name="dagvluchten 2022" sheetId="3" r:id="rId3"/>
    <sheet name="Nachtvluchten 2022" sheetId="4" r:id="rId4"/>
    <sheet name="Nacht 12 maanden" sheetId="5" r:id="rId5"/>
  </sheets>
  <definedNames/>
  <calcPr fullCalcOnLoad="1"/>
</workbook>
</file>

<file path=xl/sharedStrings.xml><?xml version="1.0" encoding="utf-8"?>
<sst xmlns="http://schemas.openxmlformats.org/spreadsheetml/2006/main" count="837" uniqueCount="110">
  <si>
    <t>Total (06:00 till 05:59)</t>
  </si>
  <si>
    <t>07L</t>
  </si>
  <si>
    <t>07R</t>
  </si>
  <si>
    <t>25L</t>
  </si>
  <si>
    <t>25R</t>
  </si>
  <si>
    <t xml:space="preserve"> </t>
  </si>
  <si>
    <t>Aankomsten</t>
  </si>
  <si>
    <t>Vertrekken</t>
  </si>
  <si>
    <t>Totaal</t>
  </si>
  <si>
    <t>Vluchten</t>
  </si>
  <si>
    <t>Day (06:00 till 22:59)</t>
  </si>
  <si>
    <t>Night (23:00 till 05:59)</t>
  </si>
  <si>
    <t>Oktober</t>
  </si>
  <si>
    <t>November</t>
  </si>
  <si>
    <t>December</t>
  </si>
  <si>
    <t>Zone 1</t>
  </si>
  <si>
    <t>Zone 2</t>
  </si>
  <si>
    <t>Zone 3</t>
  </si>
  <si>
    <t>Zone 4</t>
  </si>
  <si>
    <t>Zone 5</t>
  </si>
  <si>
    <t>zone 6</t>
  </si>
  <si>
    <t>Dag</t>
  </si>
  <si>
    <t>Nacht</t>
  </si>
  <si>
    <t>Etmaal</t>
  </si>
  <si>
    <t>Zone 6</t>
  </si>
  <si>
    <t>%</t>
  </si>
  <si>
    <t>rechts</t>
  </si>
  <si>
    <t>KW1</t>
  </si>
  <si>
    <t>Rechts</t>
  </si>
  <si>
    <t>Ronde van Br,</t>
  </si>
  <si>
    <t>Links</t>
  </si>
  <si>
    <t>Vertrekken Zone1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</si>
  <si>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</si>
  <si>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</si>
  <si>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</si>
  <si>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</si>
  <si>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</si>
  <si>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</si>
  <si>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</si>
  <si>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</si>
  <si>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</si>
  <si>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Ronde Br</t>
  </si>
  <si>
    <t>Zone</t>
  </si>
  <si>
    <t>Vertrek</t>
  </si>
  <si>
    <t>Aankomst</t>
  </si>
  <si>
    <t>6-7 h</t>
  </si>
  <si>
    <t>7-23 h</t>
  </si>
  <si>
    <t>Delta</t>
  </si>
  <si>
    <t>&lt;4</t>
  </si>
  <si>
    <t>&gt;4</t>
  </si>
  <si>
    <t>Zoulou</t>
  </si>
  <si>
    <t>DENUT</t>
  </si>
  <si>
    <t>HELEN</t>
  </si>
  <si>
    <t>NIK</t>
  </si>
  <si>
    <t>&lt;8</t>
  </si>
  <si>
    <t>&gt;8</t>
  </si>
  <si>
    <t>Sid</t>
  </si>
  <si>
    <t>Nik</t>
  </si>
  <si>
    <t>Tot</t>
  </si>
  <si>
    <t>QC&lt;8</t>
  </si>
  <si>
    <t>QC&gt;8</t>
  </si>
  <si>
    <t>QC&lt;4</t>
  </si>
  <si>
    <t>QC&gt;4</t>
  </si>
  <si>
    <t>A - 6-7 h</t>
  </si>
  <si>
    <t>23 - 7 h</t>
  </si>
  <si>
    <t>D-6-7h</t>
  </si>
  <si>
    <t>23-7 h</t>
  </si>
  <si>
    <t>6-7 uur</t>
  </si>
  <si>
    <t>_01</t>
  </si>
  <si>
    <t>01</t>
  </si>
  <si>
    <t>Oost</t>
  </si>
  <si>
    <t>Sids</t>
  </si>
  <si>
    <t>Sopok + Rousy + LNO + SPI + PIT</t>
  </si>
  <si>
    <t>CIV-Ka</t>
  </si>
  <si>
    <t>N</t>
  </si>
  <si>
    <t>CIV</t>
  </si>
  <si>
    <t>Ring</t>
  </si>
  <si>
    <t>Kan</t>
  </si>
  <si>
    <t>Bewegingen</t>
  </si>
  <si>
    <t>Korte</t>
  </si>
  <si>
    <t>Bocht</t>
  </si>
  <si>
    <t>Kok + Denut + Helen + Nicky + Elsik + Ronde Br</t>
  </si>
  <si>
    <t>Zoulou + CIV5C</t>
  </si>
  <si>
    <t>SAMENVATTING CIJFERS  BAANGEBRUIK 2022</t>
  </si>
  <si>
    <t>Dagvluchten 2022</t>
  </si>
  <si>
    <t>Totaal aantal vluchten over 2022</t>
  </si>
  <si>
    <t>Nachtvluchten 2022</t>
  </si>
  <si>
    <t>Jan/22</t>
  </si>
  <si>
    <t>Feb/22</t>
  </si>
  <si>
    <t>Mrt/22</t>
  </si>
  <si>
    <t>SAMENVATTING CIJFERS  BAANGEBRUIK  1st Kwartaal 2022</t>
  </si>
  <si>
    <t>Apr/22</t>
  </si>
  <si>
    <t>KW2</t>
  </si>
  <si>
    <t>Mei/22</t>
  </si>
  <si>
    <t>SAMENVATTING CIJFERS  BAANGEBRUIK  2de Kwartaal 2022</t>
  </si>
  <si>
    <t>Jun/22</t>
  </si>
  <si>
    <t>Jul/22</t>
  </si>
  <si>
    <t>Aug/22</t>
  </si>
  <si>
    <t>KW3</t>
  </si>
  <si>
    <t>SAMENVATTING CIJFERS  BAANGEBRUIK  3de Kwartaal 2022</t>
  </si>
  <si>
    <t>Sept/22</t>
  </si>
  <si>
    <t>Kw2</t>
  </si>
  <si>
    <t>Kw3</t>
  </si>
  <si>
    <t>Okt/22</t>
  </si>
  <si>
    <t>Nov/22</t>
  </si>
  <si>
    <t>KW4</t>
  </si>
  <si>
    <t>Cijfers vluchten 01/01/2022 -31/12/2022</t>
  </si>
  <si>
    <t>Dec/22</t>
  </si>
  <si>
    <t>SAMENVATTING CIJFERS  BAANGEBRUIK  4de Kwartaal 2022</t>
  </si>
  <si>
    <t>Kw4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</si>
</sst>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BF &quot;#,##0_);\(&quot;BF &quot;#,##0\)"/>
    <numFmt numFmtId="165" formatCode="&quot;BF &quot;#,##0_);[Red]\(&quot;BF &quot;#,##0\)"/>
    <numFmt numFmtId="166" formatCode="&quot;BF &quot;#,##0.00_);\(&quot;BF &quot;#,##0.00\)"/>
    <numFmt numFmtId="167" formatCode="&quot;BF &quot;#,##0.00_);[Red]\(&quot;BF &quot;#,##0.00\)"/>
    <numFmt numFmtId="168" formatCode="_(&quot;BF &quot;* #,##0_);_(&quot;BF &quot;* \(#,##0\);_(&quot;BF &quot;* &quot;-&quot;_);_(@_)"/>
    <numFmt numFmtId="169" formatCode="_(&quot;BF &quot;* #,##0.00_);_(&quot;BF &quot;* \(#,##0.00\);_(&quot;BF &quot;* &quot;-&quot;??_);_(@_)"/>
    <numFmt numFmtId="170" formatCode="d\-mmm\-yyyy"/>
    <numFmt numFmtId="171" formatCode="0.0%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2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sz val="10"/>
      <color indexed="12"/>
      <name val="Arial"/>
      <family val="0"/>
    </font>
    <font>
      <sz val="10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2"/>
      <name val="New York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61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2"/>
      <color indexed="16"/>
      <name val="Arial"/>
      <family val="2"/>
    </font>
    <font>
      <u val="single"/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16" applyFont="1" applyAlignment="1">
      <alignment/>
    </xf>
    <xf numFmtId="0" fontId="0" fillId="3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16" applyFont="1" applyBorder="1" applyAlignment="1">
      <alignment/>
    </xf>
    <xf numFmtId="0" fontId="14" fillId="0" borderId="0" xfId="16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3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3" fillId="0" borderId="9" xfId="0" applyFont="1" applyBorder="1" applyAlignment="1">
      <alignment/>
    </xf>
    <xf numFmtId="0" fontId="22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7" fillId="3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9" xfId="0" applyFill="1" applyBorder="1" applyAlignment="1">
      <alignment/>
    </xf>
    <xf numFmtId="0" fontId="11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21" fillId="0" borderId="9" xfId="0" applyFont="1" applyBorder="1" applyAlignment="1">
      <alignment/>
    </xf>
    <xf numFmtId="0" fontId="11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21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5" fillId="0" borderId="0" xfId="16" applyFont="1" applyAlignment="1">
      <alignment/>
    </xf>
    <xf numFmtId="0" fontId="0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0" fillId="0" borderId="13" xfId="16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71" fontId="18" fillId="0" borderId="0" xfId="0" applyNumberFormat="1" applyFon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3" fontId="2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3" borderId="22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1" xfId="0" applyFont="1" applyBorder="1" applyAlignment="1">
      <alignment/>
    </xf>
    <xf numFmtId="0" fontId="22" fillId="3" borderId="0" xfId="0" applyFont="1" applyFill="1" applyBorder="1" applyAlignment="1">
      <alignment/>
    </xf>
    <xf numFmtId="3" fontId="22" fillId="3" borderId="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3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57421875" style="0" customWidth="1"/>
    <col min="2" max="2" width="11.421875" style="0" customWidth="1"/>
    <col min="3" max="3" width="7.57421875" style="47" customWidth="1"/>
    <col min="4" max="5" width="7.7109375" style="0" customWidth="1"/>
    <col min="6" max="6" width="7.421875" style="0" customWidth="1"/>
    <col min="7" max="7" width="6.28125" style="0" customWidth="1"/>
    <col min="8" max="8" width="8.421875" style="0" customWidth="1"/>
    <col min="9" max="9" width="6.8515625" style="0" customWidth="1"/>
    <col min="10" max="10" width="8.57421875" style="0" customWidth="1"/>
    <col min="11" max="11" width="6.8515625" style="0" customWidth="1"/>
    <col min="12" max="12" width="8.140625" style="0" customWidth="1"/>
    <col min="13" max="13" width="7.00390625" style="0" customWidth="1"/>
    <col min="14" max="14" width="9.00390625" style="0" customWidth="1"/>
    <col min="15" max="15" width="7.57421875" style="0" customWidth="1"/>
    <col min="16" max="16" width="0.9921875" style="0" customWidth="1"/>
    <col min="18" max="18" width="7.421875" style="0" customWidth="1"/>
    <col min="19" max="19" width="7.7109375" style="0" customWidth="1"/>
    <col min="20" max="20" width="7.140625" style="0" customWidth="1"/>
    <col min="23" max="23" width="10.7109375" style="0" bestFit="1" customWidth="1"/>
    <col min="28" max="28" width="8.7109375" style="0" customWidth="1"/>
    <col min="29" max="29" width="7.28125" style="0" customWidth="1"/>
    <col min="32" max="32" width="8.7109375" style="0" customWidth="1"/>
    <col min="39" max="39" width="0.85546875" style="0" customWidth="1"/>
    <col min="62" max="62" width="0.9921875" style="0" customWidth="1"/>
  </cols>
  <sheetData>
    <row r="1" spans="24:84" ht="15.75"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146"/>
      <c r="AW1" s="91"/>
      <c r="AX1" s="147"/>
      <c r="AY1" s="91"/>
      <c r="AZ1" s="148"/>
      <c r="BA1" s="91"/>
      <c r="BB1" s="91"/>
      <c r="BC1" s="91"/>
      <c r="BD1" s="101"/>
      <c r="BE1" s="101"/>
      <c r="BF1" s="10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5.75">
      <c r="A2" s="30" t="s">
        <v>83</v>
      </c>
      <c r="E2" s="46"/>
      <c r="BJ2" s="91"/>
      <c r="BK2" s="91"/>
      <c r="BL2" s="91"/>
      <c r="BM2" s="91"/>
      <c r="BN2" s="91"/>
      <c r="BO2" s="91"/>
      <c r="BP2" s="91"/>
      <c r="BQ2" s="91"/>
      <c r="BR2" s="146"/>
      <c r="BS2" s="147"/>
      <c r="BT2" s="91"/>
      <c r="BU2" s="148"/>
      <c r="BV2" s="91"/>
      <c r="BW2" s="91"/>
      <c r="BX2" s="91"/>
      <c r="BY2" s="91"/>
      <c r="BZ2" s="146"/>
      <c r="CA2" s="91"/>
      <c r="CB2" s="91"/>
      <c r="CC2" s="91"/>
      <c r="CD2" s="91"/>
      <c r="CE2" s="91"/>
      <c r="CF2" s="91"/>
    </row>
    <row r="3" spans="9:84" ht="15.75">
      <c r="I3" s="93" t="s">
        <v>42</v>
      </c>
      <c r="J3" s="93" t="s">
        <v>43</v>
      </c>
      <c r="K3" s="93" t="s">
        <v>44</v>
      </c>
      <c r="X3" s="72"/>
      <c r="Y3" s="54"/>
      <c r="Z3" s="55"/>
      <c r="AA3" s="54"/>
      <c r="AB3" s="186"/>
      <c r="AC3" s="54"/>
      <c r="AD3" s="54"/>
      <c r="AE3" s="54"/>
      <c r="AF3" s="102"/>
      <c r="AG3" s="102"/>
      <c r="AH3" s="102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72"/>
      <c r="AW3" s="54"/>
      <c r="AX3" s="54"/>
      <c r="AY3" s="54"/>
      <c r="AZ3" s="54"/>
      <c r="BA3" s="54"/>
      <c r="BB3" s="54"/>
      <c r="BC3" s="54"/>
      <c r="BD3" s="102"/>
      <c r="BE3" s="102"/>
      <c r="BF3" s="102"/>
      <c r="BG3" s="54"/>
      <c r="BH3" s="54"/>
      <c r="BI3" s="54"/>
      <c r="BJ3" s="91"/>
      <c r="BK3" s="91"/>
      <c r="BL3" s="91"/>
      <c r="BM3" s="91"/>
      <c r="BN3" s="91"/>
      <c r="BO3" s="91"/>
      <c r="BP3" s="91"/>
      <c r="BQ3" s="91"/>
      <c r="BR3" s="149"/>
      <c r="BS3" s="147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</row>
    <row r="4" spans="2:84" ht="12.75">
      <c r="B4" s="70"/>
      <c r="X4" s="54"/>
      <c r="Y4" s="77"/>
      <c r="Z4" s="55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77"/>
      <c r="AX4" s="55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91"/>
      <c r="BK4" s="91"/>
      <c r="BL4" s="91"/>
      <c r="BM4" s="91"/>
      <c r="BN4" s="91"/>
      <c r="BO4" s="91"/>
      <c r="BP4" s="91"/>
      <c r="BQ4" s="91"/>
      <c r="BR4" s="91"/>
      <c r="BS4" s="147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</row>
    <row r="5" spans="9:84" ht="12.75">
      <c r="I5" s="70" t="s">
        <v>15</v>
      </c>
      <c r="J5" s="95" t="s">
        <v>4</v>
      </c>
      <c r="K5" s="95" t="s">
        <v>1</v>
      </c>
      <c r="R5" s="94" t="s">
        <v>71</v>
      </c>
      <c r="S5" s="94"/>
      <c r="T5" s="94"/>
      <c r="W5" s="37"/>
      <c r="X5" s="54"/>
      <c r="Y5" s="54"/>
      <c r="Z5" s="55"/>
      <c r="AA5" s="54"/>
      <c r="AB5" s="54"/>
      <c r="AC5" s="54"/>
      <c r="AD5" s="54"/>
      <c r="AE5" s="54"/>
      <c r="AF5" s="77"/>
      <c r="AG5" s="187"/>
      <c r="AH5" s="187"/>
      <c r="AI5" s="54"/>
      <c r="AJ5" s="54"/>
      <c r="AK5" s="54"/>
      <c r="AL5" s="54"/>
      <c r="AM5" s="54"/>
      <c r="AN5" s="54"/>
      <c r="AO5" s="183"/>
      <c r="AP5" s="183"/>
      <c r="AQ5" s="183"/>
      <c r="AR5" s="54"/>
      <c r="AS5" s="54"/>
      <c r="AT5" s="54"/>
      <c r="AU5" s="54"/>
      <c r="AV5" s="54"/>
      <c r="AW5" s="54"/>
      <c r="AX5" s="55"/>
      <c r="AY5" s="54"/>
      <c r="AZ5" s="54"/>
      <c r="BA5" s="54"/>
      <c r="BB5" s="54"/>
      <c r="BC5" s="54"/>
      <c r="BD5" s="77"/>
      <c r="BE5" s="187"/>
      <c r="BF5" s="187"/>
      <c r="BG5" s="54"/>
      <c r="BH5" s="54"/>
      <c r="BI5" s="54"/>
      <c r="BJ5" s="91"/>
      <c r="BK5" s="91"/>
      <c r="BL5" s="150"/>
      <c r="BM5" s="150"/>
      <c r="BN5" s="150"/>
      <c r="BO5" s="91"/>
      <c r="BP5" s="91"/>
      <c r="BQ5" s="91"/>
      <c r="BR5" s="151"/>
      <c r="BS5" s="152"/>
      <c r="BT5" s="152"/>
      <c r="BU5" s="152"/>
      <c r="BV5" s="152"/>
      <c r="BW5" s="152"/>
      <c r="BX5" s="152"/>
      <c r="BY5" s="153"/>
      <c r="BZ5" s="153"/>
      <c r="CA5" s="153"/>
      <c r="CB5" s="153"/>
      <c r="CC5" s="91"/>
      <c r="CD5" s="91"/>
      <c r="CE5" s="91"/>
      <c r="CF5" s="91"/>
    </row>
    <row r="6" spans="9:84" s="37" customFormat="1" ht="12.75">
      <c r="I6" s="70" t="s">
        <v>16</v>
      </c>
      <c r="J6" s="95" t="s">
        <v>3</v>
      </c>
      <c r="K6" s="95" t="s">
        <v>2</v>
      </c>
      <c r="Q6" s="102" t="s">
        <v>28</v>
      </c>
      <c r="R6" s="94"/>
      <c r="S6" s="94" t="s">
        <v>81</v>
      </c>
      <c r="T6" s="94"/>
      <c r="U6" s="43"/>
      <c r="V6" s="43"/>
      <c r="W6"/>
      <c r="X6" s="56"/>
      <c r="Y6" s="56"/>
      <c r="Z6" s="56"/>
      <c r="AA6" s="56"/>
      <c r="AB6" s="56"/>
      <c r="AC6" s="56"/>
      <c r="AD6" s="56"/>
      <c r="AE6" s="56"/>
      <c r="AF6" s="77"/>
      <c r="AG6" s="187"/>
      <c r="AH6" s="187"/>
      <c r="AI6" s="56"/>
      <c r="AJ6" s="56"/>
      <c r="AK6" s="56"/>
      <c r="AL6" s="56"/>
      <c r="AM6" s="56"/>
      <c r="AN6" s="102"/>
      <c r="AO6" s="183"/>
      <c r="AP6" s="183"/>
      <c r="AQ6" s="183"/>
      <c r="AR6" s="58"/>
      <c r="AS6" s="58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77"/>
      <c r="BE6" s="187"/>
      <c r="BF6" s="187"/>
      <c r="BG6" s="56"/>
      <c r="BH6" s="56"/>
      <c r="BI6" s="56"/>
      <c r="BJ6" s="153"/>
      <c r="BK6" s="101"/>
      <c r="BL6" s="150"/>
      <c r="BM6" s="150"/>
      <c r="BN6" s="150"/>
      <c r="BO6" s="154"/>
      <c r="BP6" s="154"/>
      <c r="BQ6" s="153"/>
      <c r="BR6" s="91"/>
      <c r="BS6" s="155"/>
      <c r="BT6" s="63"/>
      <c r="BU6" s="63"/>
      <c r="BV6" s="63"/>
      <c r="BW6" s="63"/>
      <c r="BX6" s="63"/>
      <c r="BY6" s="91"/>
      <c r="BZ6" s="91"/>
      <c r="CA6" s="91"/>
      <c r="CB6" s="91"/>
      <c r="CC6" s="153"/>
      <c r="CD6" s="153"/>
      <c r="CE6" s="153"/>
      <c r="CF6" s="153"/>
    </row>
    <row r="7" spans="3:84" ht="12.75">
      <c r="C7" s="37"/>
      <c r="I7" s="70" t="s">
        <v>17</v>
      </c>
      <c r="J7" s="96">
        <v>19</v>
      </c>
      <c r="K7" s="96" t="s">
        <v>69</v>
      </c>
      <c r="Q7" s="102" t="s">
        <v>30</v>
      </c>
      <c r="R7" s="94"/>
      <c r="S7" s="94" t="s">
        <v>72</v>
      </c>
      <c r="T7" s="94"/>
      <c r="X7" s="54"/>
      <c r="Y7" s="54"/>
      <c r="Z7" s="56"/>
      <c r="AA7" s="54"/>
      <c r="AB7" s="54"/>
      <c r="AC7" s="54"/>
      <c r="AD7" s="54"/>
      <c r="AE7" s="54"/>
      <c r="AF7" s="77"/>
      <c r="AG7" s="188"/>
      <c r="AH7" s="188"/>
      <c r="AI7" s="54"/>
      <c r="AJ7" s="54"/>
      <c r="AK7" s="54"/>
      <c r="AL7" s="54"/>
      <c r="AM7" s="54"/>
      <c r="AN7" s="102"/>
      <c r="AO7" s="183"/>
      <c r="AP7" s="183"/>
      <c r="AQ7" s="183"/>
      <c r="AR7" s="54"/>
      <c r="AS7" s="54"/>
      <c r="AT7" s="54"/>
      <c r="AU7" s="54"/>
      <c r="AV7" s="54"/>
      <c r="AW7" s="54"/>
      <c r="AX7" s="56"/>
      <c r="AY7" s="54"/>
      <c r="AZ7" s="54"/>
      <c r="BA7" s="54"/>
      <c r="BB7" s="54"/>
      <c r="BC7" s="54"/>
      <c r="BD7" s="77"/>
      <c r="BE7" s="188"/>
      <c r="BF7" s="188"/>
      <c r="BG7" s="54"/>
      <c r="BH7" s="54"/>
      <c r="BI7" s="54"/>
      <c r="BJ7" s="91"/>
      <c r="BK7" s="101"/>
      <c r="BL7" s="150"/>
      <c r="BM7" s="150"/>
      <c r="BN7" s="150"/>
      <c r="BO7" s="91"/>
      <c r="BP7" s="91"/>
      <c r="BQ7" s="91"/>
      <c r="BR7" s="91"/>
      <c r="BS7" s="155"/>
      <c r="BT7" s="63"/>
      <c r="BU7" s="63"/>
      <c r="BV7" s="63"/>
      <c r="BW7" s="63"/>
      <c r="BX7" s="63"/>
      <c r="BY7" s="91"/>
      <c r="BZ7" s="91"/>
      <c r="CA7" s="91"/>
      <c r="CB7" s="91"/>
      <c r="CC7" s="91"/>
      <c r="CD7" s="91"/>
      <c r="CE7" s="91"/>
      <c r="CF7" s="91"/>
    </row>
    <row r="8" spans="3:84" ht="12.75">
      <c r="C8" s="37"/>
      <c r="I8" s="70" t="s">
        <v>18</v>
      </c>
      <c r="J8" s="95" t="s">
        <v>2</v>
      </c>
      <c r="K8" s="95" t="s">
        <v>3</v>
      </c>
      <c r="Q8" s="101" t="s">
        <v>41</v>
      </c>
      <c r="R8" s="94"/>
      <c r="S8" s="94" t="s">
        <v>82</v>
      </c>
      <c r="T8" s="94"/>
      <c r="X8" s="54"/>
      <c r="Y8" s="54"/>
      <c r="Z8" s="56"/>
      <c r="AA8" s="54"/>
      <c r="AB8" s="54"/>
      <c r="AC8" s="54"/>
      <c r="AD8" s="54"/>
      <c r="AE8" s="54"/>
      <c r="AF8" s="77"/>
      <c r="AG8" s="187"/>
      <c r="AH8" s="187"/>
      <c r="AI8" s="54"/>
      <c r="AJ8" s="54"/>
      <c r="AK8" s="54"/>
      <c r="AL8" s="54"/>
      <c r="AM8" s="54"/>
      <c r="AN8" s="101"/>
      <c r="AO8" s="183"/>
      <c r="AP8" s="183"/>
      <c r="AQ8" s="183"/>
      <c r="AR8" s="54"/>
      <c r="AS8" s="54"/>
      <c r="AT8" s="54"/>
      <c r="AU8" s="54"/>
      <c r="AV8" s="54"/>
      <c r="AW8" s="54"/>
      <c r="AX8" s="56"/>
      <c r="AY8" s="54"/>
      <c r="AZ8" s="54"/>
      <c r="BA8" s="54"/>
      <c r="BB8" s="54"/>
      <c r="BC8" s="54"/>
      <c r="BD8" s="77"/>
      <c r="BE8" s="187"/>
      <c r="BF8" s="187"/>
      <c r="BG8" s="54"/>
      <c r="BH8" s="54"/>
      <c r="BI8" s="54"/>
      <c r="BJ8" s="91"/>
      <c r="BK8" s="101"/>
      <c r="BL8" s="150"/>
      <c r="BM8" s="150"/>
      <c r="BN8" s="150"/>
      <c r="BO8" s="91"/>
      <c r="BP8" s="91"/>
      <c r="BQ8" s="91"/>
      <c r="BR8" s="149"/>
      <c r="BS8" s="156"/>
      <c r="BT8" s="157"/>
      <c r="BU8" s="157"/>
      <c r="BV8" s="157"/>
      <c r="BW8" s="157"/>
      <c r="BX8" s="157"/>
      <c r="BY8" s="91"/>
      <c r="BZ8" s="91"/>
      <c r="CA8" s="91"/>
      <c r="CB8" s="91"/>
      <c r="CC8" s="91"/>
      <c r="CD8" s="91"/>
      <c r="CE8" s="91"/>
      <c r="CF8" s="91"/>
    </row>
    <row r="9" spans="9:84" ht="12.75">
      <c r="I9" s="70" t="s">
        <v>19</v>
      </c>
      <c r="J9" s="95" t="s">
        <v>1</v>
      </c>
      <c r="K9" s="95" t="s">
        <v>4</v>
      </c>
      <c r="X9" s="54"/>
      <c r="Y9" s="54"/>
      <c r="Z9" s="55"/>
      <c r="AA9" s="54"/>
      <c r="AB9" s="54"/>
      <c r="AC9" s="54"/>
      <c r="AD9" s="54"/>
      <c r="AE9" s="54"/>
      <c r="AF9" s="77"/>
      <c r="AG9" s="187"/>
      <c r="AH9" s="187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5"/>
      <c r="AY9" s="54"/>
      <c r="AZ9" s="54"/>
      <c r="BA9" s="54"/>
      <c r="BB9" s="54"/>
      <c r="BC9" s="54"/>
      <c r="BD9" s="77"/>
      <c r="BE9" s="187"/>
      <c r="BF9" s="187"/>
      <c r="BG9" s="54"/>
      <c r="BH9" s="54"/>
      <c r="BI9" s="54"/>
      <c r="BJ9" s="91"/>
      <c r="BK9" s="91"/>
      <c r="BL9" s="91"/>
      <c r="BM9" s="91"/>
      <c r="BN9" s="91"/>
      <c r="BO9" s="91"/>
      <c r="BP9" s="91"/>
      <c r="BQ9" s="91"/>
      <c r="BR9" s="91"/>
      <c r="BS9" s="147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</row>
    <row r="10" spans="9:84" ht="12.75">
      <c r="I10" s="70" t="s">
        <v>24</v>
      </c>
      <c r="J10" s="96" t="s">
        <v>69</v>
      </c>
      <c r="K10" s="96">
        <v>19</v>
      </c>
      <c r="X10" s="54"/>
      <c r="Y10" s="54"/>
      <c r="Z10" s="55"/>
      <c r="AA10" s="54"/>
      <c r="AB10" s="54"/>
      <c r="AC10" s="54"/>
      <c r="AD10" s="54"/>
      <c r="AE10" s="54"/>
      <c r="AF10" s="77"/>
      <c r="AG10" s="188"/>
      <c r="AH10" s="188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5"/>
      <c r="AY10" s="54"/>
      <c r="AZ10" s="54"/>
      <c r="BA10" s="54"/>
      <c r="BB10" s="54"/>
      <c r="BC10" s="54"/>
      <c r="BD10" s="77"/>
      <c r="BE10" s="188"/>
      <c r="BF10" s="188"/>
      <c r="BG10" s="54"/>
      <c r="BH10" s="54"/>
      <c r="BI10" s="54"/>
      <c r="BJ10" s="91"/>
      <c r="BK10" s="91"/>
      <c r="BL10" s="91"/>
      <c r="BM10" s="91"/>
      <c r="BN10" s="91"/>
      <c r="BO10" s="91"/>
      <c r="BP10" s="91"/>
      <c r="BQ10" s="91"/>
      <c r="BR10" s="158"/>
      <c r="BS10" s="159"/>
      <c r="BT10" s="159"/>
      <c r="BU10" s="159"/>
      <c r="BV10" s="159"/>
      <c r="BW10" s="159"/>
      <c r="BX10" s="159"/>
      <c r="BY10" s="160"/>
      <c r="BZ10" s="160"/>
      <c r="CA10" s="160"/>
      <c r="CB10" s="160"/>
      <c r="CC10" s="91"/>
      <c r="CD10" s="91"/>
      <c r="CE10" s="91"/>
      <c r="CF10" s="91"/>
    </row>
    <row r="11" spans="3:84" s="40" customFormat="1" ht="12.75">
      <c r="C11" s="40" t="s">
        <v>106</v>
      </c>
      <c r="D11" s="130"/>
      <c r="R11" s="130"/>
      <c r="W11"/>
      <c r="X11" s="57"/>
      <c r="Y11" s="57"/>
      <c r="Z11" s="57"/>
      <c r="AA11" s="189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189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160"/>
      <c r="BK11" s="160"/>
      <c r="BL11" s="160"/>
      <c r="BM11" s="160"/>
      <c r="BN11" s="160"/>
      <c r="BO11" s="160"/>
      <c r="BP11" s="160"/>
      <c r="BQ11" s="160"/>
      <c r="BR11" s="91"/>
      <c r="BS11" s="155"/>
      <c r="BT11" s="63"/>
      <c r="BU11" s="63"/>
      <c r="BV11" s="63"/>
      <c r="BW11" s="63"/>
      <c r="BX11" s="63"/>
      <c r="BY11" s="91"/>
      <c r="BZ11" s="91"/>
      <c r="CA11" s="91"/>
      <c r="CB11" s="91"/>
      <c r="CC11" s="160"/>
      <c r="CD11" s="160"/>
      <c r="CE11" s="160"/>
      <c r="CF11" s="160"/>
    </row>
    <row r="12" spans="2:84" ht="12.75">
      <c r="B12" s="66"/>
      <c r="C12" s="120" t="s">
        <v>8</v>
      </c>
      <c r="D12" s="111" t="s">
        <v>15</v>
      </c>
      <c r="E12" s="66"/>
      <c r="F12" s="39" t="s">
        <v>16</v>
      </c>
      <c r="G12" s="66"/>
      <c r="H12" s="39" t="s">
        <v>17</v>
      </c>
      <c r="I12" s="66"/>
      <c r="J12" s="39" t="s">
        <v>18</v>
      </c>
      <c r="K12" s="66"/>
      <c r="L12" s="39" t="s">
        <v>19</v>
      </c>
      <c r="M12" s="66"/>
      <c r="N12" s="39" t="s">
        <v>24</v>
      </c>
      <c r="O12" s="66"/>
      <c r="P12" s="37"/>
      <c r="Q12" s="66"/>
      <c r="R12" s="67" t="s">
        <v>31</v>
      </c>
      <c r="S12" s="66"/>
      <c r="T12" s="66"/>
      <c r="U12" s="66"/>
      <c r="X12" s="54"/>
      <c r="Y12" s="56"/>
      <c r="Z12" s="190"/>
      <c r="AA12" s="74"/>
      <c r="AB12" s="56"/>
      <c r="AC12" s="74"/>
      <c r="AD12" s="56"/>
      <c r="AE12" s="74"/>
      <c r="AF12" s="56"/>
      <c r="AG12" s="74"/>
      <c r="AH12" s="56"/>
      <c r="AI12" s="74"/>
      <c r="AJ12" s="56"/>
      <c r="AK12" s="74"/>
      <c r="AL12" s="56"/>
      <c r="AM12" s="56"/>
      <c r="AN12" s="56"/>
      <c r="AO12" s="102"/>
      <c r="AP12" s="56"/>
      <c r="AQ12" s="56"/>
      <c r="AR12" s="56"/>
      <c r="AS12" s="54"/>
      <c r="AT12" s="54"/>
      <c r="AU12" s="54"/>
      <c r="AV12" s="56"/>
      <c r="AW12" s="190"/>
      <c r="AX12" s="74"/>
      <c r="AY12" s="56"/>
      <c r="AZ12" s="74"/>
      <c r="BA12" s="56"/>
      <c r="BB12" s="74"/>
      <c r="BC12" s="56"/>
      <c r="BD12" s="74"/>
      <c r="BE12" s="56"/>
      <c r="BF12" s="74"/>
      <c r="BG12" s="56"/>
      <c r="BH12" s="74"/>
      <c r="BI12" s="56"/>
      <c r="BJ12" s="153"/>
      <c r="BK12" s="153"/>
      <c r="BL12" s="153"/>
      <c r="BM12" s="153"/>
      <c r="BN12" s="153"/>
      <c r="BO12" s="153"/>
      <c r="BP12" s="91"/>
      <c r="BQ12" s="91"/>
      <c r="BR12" s="91"/>
      <c r="BS12" s="155"/>
      <c r="BT12" s="63"/>
      <c r="BU12" s="63"/>
      <c r="BV12" s="63"/>
      <c r="BW12" s="63"/>
      <c r="BX12" s="63"/>
      <c r="BY12" s="91"/>
      <c r="BZ12" s="91"/>
      <c r="CA12" s="91"/>
      <c r="CB12" s="91"/>
      <c r="CC12" s="91"/>
      <c r="CD12" s="91"/>
      <c r="CE12" s="91"/>
      <c r="CF12" s="91"/>
    </row>
    <row r="13" spans="2:84" ht="12.75">
      <c r="B13" s="38" t="s">
        <v>21</v>
      </c>
      <c r="C13" s="121"/>
      <c r="D13" s="90"/>
      <c r="E13" s="105" t="s">
        <v>25</v>
      </c>
      <c r="F13" s="32"/>
      <c r="G13" s="105" t="s">
        <v>25</v>
      </c>
      <c r="H13" s="32"/>
      <c r="I13" s="105" t="s">
        <v>25</v>
      </c>
      <c r="J13" s="32"/>
      <c r="K13" s="105" t="s">
        <v>25</v>
      </c>
      <c r="L13" s="32"/>
      <c r="M13" s="105" t="s">
        <v>25</v>
      </c>
      <c r="N13" s="32"/>
      <c r="O13" s="105" t="s">
        <v>25</v>
      </c>
      <c r="P13" s="37"/>
      <c r="Q13" s="66"/>
      <c r="R13" s="67" t="s">
        <v>28</v>
      </c>
      <c r="S13" s="67" t="s">
        <v>30</v>
      </c>
      <c r="T13" s="67" t="s">
        <v>73</v>
      </c>
      <c r="U13" s="71" t="s">
        <v>41</v>
      </c>
      <c r="X13" s="54"/>
      <c r="Y13" s="73"/>
      <c r="Z13" s="55"/>
      <c r="AA13" s="54"/>
      <c r="AB13" s="191"/>
      <c r="AC13" s="54"/>
      <c r="AD13" s="191"/>
      <c r="AE13" s="54"/>
      <c r="AF13" s="191"/>
      <c r="AG13" s="54"/>
      <c r="AH13" s="191"/>
      <c r="AI13" s="54"/>
      <c r="AJ13" s="191"/>
      <c r="AK13" s="54"/>
      <c r="AL13" s="191"/>
      <c r="AM13" s="56"/>
      <c r="AN13" s="56"/>
      <c r="AO13" s="102"/>
      <c r="AP13" s="102"/>
      <c r="AQ13" s="102"/>
      <c r="AR13" s="101"/>
      <c r="AS13" s="54"/>
      <c r="AT13" s="54"/>
      <c r="AU13" s="54"/>
      <c r="AV13" s="73"/>
      <c r="AW13" s="55"/>
      <c r="AX13" s="54"/>
      <c r="AY13" s="191"/>
      <c r="AZ13" s="54"/>
      <c r="BA13" s="191"/>
      <c r="BB13" s="54"/>
      <c r="BC13" s="191"/>
      <c r="BD13" s="54"/>
      <c r="BE13" s="191"/>
      <c r="BF13" s="54"/>
      <c r="BG13" s="191"/>
      <c r="BH13" s="54"/>
      <c r="BI13" s="191"/>
      <c r="BJ13" s="153"/>
      <c r="BK13" s="153"/>
      <c r="BL13" s="101"/>
      <c r="BM13" s="153"/>
      <c r="BN13" s="153"/>
      <c r="BO13" s="153"/>
      <c r="BP13" s="91"/>
      <c r="BQ13" s="91"/>
      <c r="BR13" s="149"/>
      <c r="BS13" s="156"/>
      <c r="BT13" s="157"/>
      <c r="BU13" s="157"/>
      <c r="BV13" s="157"/>
      <c r="BW13" s="157"/>
      <c r="BX13" s="157"/>
      <c r="BY13" s="91"/>
      <c r="BZ13" s="91"/>
      <c r="CA13" s="91"/>
      <c r="CB13" s="91"/>
      <c r="CC13" s="91"/>
      <c r="CD13" s="91"/>
      <c r="CE13" s="91"/>
      <c r="CF13" s="91"/>
    </row>
    <row r="14" spans="1:84" ht="12.75">
      <c r="A14" s="40"/>
      <c r="B14" s="32" t="s">
        <v>7</v>
      </c>
      <c r="C14" s="122">
        <v>84102</v>
      </c>
      <c r="D14" s="112">
        <v>64659</v>
      </c>
      <c r="E14" s="104">
        <v>76.88</v>
      </c>
      <c r="F14" s="32">
        <v>6</v>
      </c>
      <c r="G14" s="32">
        <v>0.01</v>
      </c>
      <c r="H14" s="32">
        <v>2663</v>
      </c>
      <c r="I14" s="32">
        <v>3.17</v>
      </c>
      <c r="J14" s="32">
        <v>13886</v>
      </c>
      <c r="K14" s="32">
        <v>16.51</v>
      </c>
      <c r="L14" s="32">
        <v>2718</v>
      </c>
      <c r="M14" s="32">
        <v>3.23</v>
      </c>
      <c r="N14" s="32">
        <v>170</v>
      </c>
      <c r="O14" s="32">
        <v>0.2</v>
      </c>
      <c r="Q14" s="32"/>
      <c r="R14" s="32">
        <v>27142</v>
      </c>
      <c r="S14" s="32">
        <v>30615</v>
      </c>
      <c r="T14" s="32">
        <v>5195</v>
      </c>
      <c r="U14" s="32">
        <v>12705</v>
      </c>
      <c r="V14" s="43"/>
      <c r="AA14" s="55"/>
      <c r="AB14" s="55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8"/>
      <c r="AT14" s="54"/>
      <c r="AU14" s="54"/>
      <c r="AV14" s="54"/>
      <c r="AW14" s="183"/>
      <c r="AX14" s="55"/>
      <c r="AY14" s="55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91"/>
      <c r="BK14" s="91"/>
      <c r="BL14" s="101"/>
      <c r="BM14" s="101"/>
      <c r="BN14" s="101"/>
      <c r="BO14" s="101"/>
      <c r="BP14" s="91"/>
      <c r="BQ14" s="91"/>
      <c r="BR14" s="91"/>
      <c r="BS14" s="147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</row>
    <row r="15" spans="1:84" ht="12.75">
      <c r="A15" s="40"/>
      <c r="B15" s="32" t="s">
        <v>6</v>
      </c>
      <c r="C15" s="122">
        <v>77914</v>
      </c>
      <c r="D15" s="112">
        <v>5360</v>
      </c>
      <c r="E15" s="104">
        <v>6.88</v>
      </c>
      <c r="F15" s="32">
        <v>315</v>
      </c>
      <c r="G15" s="32">
        <v>0.4</v>
      </c>
      <c r="H15" s="32">
        <v>9718</v>
      </c>
      <c r="I15" s="32">
        <v>12.47</v>
      </c>
      <c r="J15" s="32">
        <v>35618</v>
      </c>
      <c r="K15" s="32">
        <v>45.71</v>
      </c>
      <c r="L15" s="32">
        <v>25203</v>
      </c>
      <c r="M15" s="32">
        <v>32.35</v>
      </c>
      <c r="N15" s="32">
        <v>1700</v>
      </c>
      <c r="O15" s="32">
        <v>2.18</v>
      </c>
      <c r="Q15" s="32"/>
      <c r="R15" s="32"/>
      <c r="S15" s="32"/>
      <c r="T15" s="32"/>
      <c r="U15" s="32"/>
      <c r="W15" s="43"/>
      <c r="X15" s="57"/>
      <c r="Y15" s="54"/>
      <c r="Z15" s="183"/>
      <c r="AA15" s="55"/>
      <c r="AB15" s="55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183"/>
      <c r="AX15" s="55"/>
      <c r="AY15" s="55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91"/>
      <c r="BK15" s="91"/>
      <c r="BL15" s="91"/>
      <c r="BM15" s="91"/>
      <c r="BN15" s="91"/>
      <c r="BO15" s="91"/>
      <c r="BP15" s="91"/>
      <c r="BQ15" s="91"/>
      <c r="BR15" s="161"/>
      <c r="BS15" s="162"/>
      <c r="BT15" s="162"/>
      <c r="BU15" s="162"/>
      <c r="BV15" s="162"/>
      <c r="BW15" s="162"/>
      <c r="BX15" s="162"/>
      <c r="BY15" s="154"/>
      <c r="BZ15" s="154"/>
      <c r="CA15" s="154"/>
      <c r="CB15" s="154"/>
      <c r="CC15" s="91"/>
      <c r="CD15" s="91"/>
      <c r="CE15" s="91"/>
      <c r="CF15" s="91"/>
    </row>
    <row r="16" spans="1:84" s="43" customFormat="1" ht="15.75">
      <c r="A16" s="40"/>
      <c r="B16" s="31" t="s">
        <v>8</v>
      </c>
      <c r="C16" s="123">
        <v>162016</v>
      </c>
      <c r="D16" s="113">
        <v>70019</v>
      </c>
      <c r="E16" s="106">
        <v>43.22</v>
      </c>
      <c r="F16" s="31">
        <v>321</v>
      </c>
      <c r="G16" s="31">
        <v>0.2</v>
      </c>
      <c r="H16" s="31">
        <v>12381</v>
      </c>
      <c r="I16" s="31">
        <v>7.64</v>
      </c>
      <c r="J16" s="31">
        <v>49504</v>
      </c>
      <c r="K16" s="31">
        <v>30.56</v>
      </c>
      <c r="L16" s="31">
        <v>27921</v>
      </c>
      <c r="M16" s="31">
        <v>17.23</v>
      </c>
      <c r="N16" s="31">
        <v>1870</v>
      </c>
      <c r="O16" s="31">
        <v>1.15</v>
      </c>
      <c r="P16"/>
      <c r="Q16" s="85" t="s">
        <v>25</v>
      </c>
      <c r="R16" s="32">
        <v>43.12</v>
      </c>
      <c r="S16" s="32">
        <v>48.63</v>
      </c>
      <c r="T16" s="32">
        <v>8.25</v>
      </c>
      <c r="U16" s="32">
        <v>20.18</v>
      </c>
      <c r="V16"/>
      <c r="W16"/>
      <c r="X16" s="57"/>
      <c r="Y16" s="77"/>
      <c r="Z16" s="77"/>
      <c r="AA16" s="192"/>
      <c r="AB16" s="192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54"/>
      <c r="AN16" s="193"/>
      <c r="AO16" s="54"/>
      <c r="AP16" s="54"/>
      <c r="AQ16" s="54"/>
      <c r="AR16" s="54"/>
      <c r="AS16" s="54"/>
      <c r="AT16" s="58"/>
      <c r="AU16" s="58"/>
      <c r="AV16" s="77"/>
      <c r="AW16" s="77"/>
      <c r="AX16" s="192"/>
      <c r="AY16" s="192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91"/>
      <c r="BK16" s="163"/>
      <c r="BL16" s="91"/>
      <c r="BM16" s="91"/>
      <c r="BN16" s="91"/>
      <c r="BO16" s="91"/>
      <c r="BP16" s="154"/>
      <c r="BQ16" s="154"/>
      <c r="BR16" s="91"/>
      <c r="BS16" s="155"/>
      <c r="BT16" s="63"/>
      <c r="BU16" s="63"/>
      <c r="BV16" s="63"/>
      <c r="BW16" s="63"/>
      <c r="BX16" s="63"/>
      <c r="BY16" s="91"/>
      <c r="BZ16" s="91"/>
      <c r="CA16" s="91"/>
      <c r="CB16" s="91"/>
      <c r="CC16" s="154"/>
      <c r="CD16" s="154"/>
      <c r="CE16" s="154"/>
      <c r="CF16" s="154"/>
    </row>
    <row r="17" spans="2:84" ht="15">
      <c r="B17" s="32"/>
      <c r="C17" s="122"/>
      <c r="D17" s="11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Q17" s="87"/>
      <c r="R17" s="32"/>
      <c r="S17" s="32"/>
      <c r="T17" s="32"/>
      <c r="U17" s="32"/>
      <c r="X17" s="54"/>
      <c r="Y17" s="54"/>
      <c r="Z17" s="183"/>
      <c r="AA17" s="55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177"/>
      <c r="AO17" s="54"/>
      <c r="AP17" s="54"/>
      <c r="AQ17" s="54"/>
      <c r="AR17" s="54"/>
      <c r="AS17" s="54"/>
      <c r="AT17" s="54"/>
      <c r="AU17" s="54"/>
      <c r="AV17" s="54"/>
      <c r="AW17" s="183"/>
      <c r="AX17" s="55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91"/>
      <c r="BK17" s="164"/>
      <c r="BL17" s="91"/>
      <c r="BM17" s="91"/>
      <c r="BN17" s="91"/>
      <c r="BO17" s="91"/>
      <c r="BP17" s="91"/>
      <c r="BQ17" s="91"/>
      <c r="BR17" s="91"/>
      <c r="BS17" s="155"/>
      <c r="BT17" s="63"/>
      <c r="BU17" s="63"/>
      <c r="BV17" s="63"/>
      <c r="BW17" s="63"/>
      <c r="BX17" s="63"/>
      <c r="BY17" s="91"/>
      <c r="BZ17" s="91"/>
      <c r="CA17" s="91"/>
      <c r="CB17" s="91"/>
      <c r="CC17" s="91"/>
      <c r="CD17" s="91"/>
      <c r="CE17" s="91"/>
      <c r="CF17" s="91"/>
    </row>
    <row r="18" spans="2:84" ht="15">
      <c r="B18" s="41" t="s">
        <v>22</v>
      </c>
      <c r="C18" s="122"/>
      <c r="D18" s="114"/>
      <c r="E18" s="68"/>
      <c r="F18" s="42"/>
      <c r="G18" s="68"/>
      <c r="H18" s="42"/>
      <c r="I18" s="68"/>
      <c r="J18" s="42"/>
      <c r="K18" s="68"/>
      <c r="L18" s="42"/>
      <c r="M18" s="68"/>
      <c r="N18" s="42"/>
      <c r="O18" s="68"/>
      <c r="P18" s="40"/>
      <c r="Q18" s="86"/>
      <c r="R18" s="68"/>
      <c r="S18" s="68"/>
      <c r="T18" s="68"/>
      <c r="U18" s="68"/>
      <c r="X18" s="54"/>
      <c r="Y18" s="80"/>
      <c r="Z18" s="183"/>
      <c r="AA18" s="81"/>
      <c r="AB18" s="57"/>
      <c r="AC18" s="81"/>
      <c r="AD18" s="57"/>
      <c r="AE18" s="81"/>
      <c r="AF18" s="57"/>
      <c r="AG18" s="81"/>
      <c r="AH18" s="57"/>
      <c r="AI18" s="81"/>
      <c r="AJ18" s="57"/>
      <c r="AK18" s="81"/>
      <c r="AL18" s="57"/>
      <c r="AM18" s="57"/>
      <c r="AN18" s="194"/>
      <c r="AO18" s="57"/>
      <c r="AP18" s="57"/>
      <c r="AQ18" s="57"/>
      <c r="AR18" s="57"/>
      <c r="AS18" s="54"/>
      <c r="AT18" s="54"/>
      <c r="AU18" s="54"/>
      <c r="AV18" s="80"/>
      <c r="AW18" s="183"/>
      <c r="AX18" s="81"/>
      <c r="AY18" s="57"/>
      <c r="AZ18" s="81"/>
      <c r="BA18" s="57"/>
      <c r="BB18" s="81"/>
      <c r="BC18" s="57"/>
      <c r="BD18" s="81"/>
      <c r="BE18" s="57"/>
      <c r="BF18" s="81"/>
      <c r="BG18" s="57"/>
      <c r="BH18" s="81"/>
      <c r="BI18" s="57"/>
      <c r="BJ18" s="160"/>
      <c r="BK18" s="165"/>
      <c r="BL18" s="160"/>
      <c r="BM18" s="160"/>
      <c r="BN18" s="160"/>
      <c r="BO18" s="160"/>
      <c r="BP18" s="91"/>
      <c r="BQ18" s="91"/>
      <c r="BR18" s="149"/>
      <c r="BS18" s="156"/>
      <c r="BT18" s="157"/>
      <c r="BU18" s="157"/>
      <c r="BV18" s="157"/>
      <c r="BW18" s="157"/>
      <c r="BX18" s="157"/>
      <c r="BY18" s="91"/>
      <c r="BZ18" s="91"/>
      <c r="CA18" s="91"/>
      <c r="CB18" s="91"/>
      <c r="CC18" s="91"/>
      <c r="CD18" s="91"/>
      <c r="CE18" s="91"/>
      <c r="CF18" s="91"/>
    </row>
    <row r="19" spans="1:84" ht="15">
      <c r="A19" s="40"/>
      <c r="B19" s="32" t="s">
        <v>7</v>
      </c>
      <c r="C19" s="122">
        <v>5365</v>
      </c>
      <c r="D19" s="144">
        <v>2889</v>
      </c>
      <c r="E19" s="104">
        <v>53.85</v>
      </c>
      <c r="F19" s="131">
        <v>44</v>
      </c>
      <c r="G19" s="131">
        <v>0.82</v>
      </c>
      <c r="H19" s="131">
        <v>1727</v>
      </c>
      <c r="I19" s="131">
        <v>32.19</v>
      </c>
      <c r="J19" s="131">
        <v>96</v>
      </c>
      <c r="K19" s="131">
        <v>1.79</v>
      </c>
      <c r="L19" s="131">
        <v>607</v>
      </c>
      <c r="M19" s="131">
        <v>11.31</v>
      </c>
      <c r="N19" s="131">
        <v>2</v>
      </c>
      <c r="O19" s="131">
        <v>0.04</v>
      </c>
      <c r="Q19" s="87"/>
      <c r="R19" s="32">
        <v>1845</v>
      </c>
      <c r="S19" s="32">
        <v>22</v>
      </c>
      <c r="T19" s="103">
        <v>940</v>
      </c>
      <c r="U19" s="103">
        <v>833</v>
      </c>
      <c r="AA19" s="75"/>
      <c r="AB19" s="5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54"/>
      <c r="AN19" s="177"/>
      <c r="AO19" s="54"/>
      <c r="AP19" s="54"/>
      <c r="AQ19" s="91"/>
      <c r="AR19" s="91"/>
      <c r="AS19" s="54"/>
      <c r="AT19" s="54"/>
      <c r="AU19" s="54"/>
      <c r="AV19" s="54"/>
      <c r="AW19" s="183"/>
      <c r="AX19" s="75"/>
      <c r="AY19" s="55"/>
      <c r="AZ19" s="82"/>
      <c r="BA19" s="54"/>
      <c r="BB19" s="82"/>
      <c r="BC19" s="54"/>
      <c r="BD19" s="82"/>
      <c r="BE19" s="54"/>
      <c r="BF19" s="82"/>
      <c r="BG19" s="54"/>
      <c r="BH19" s="82"/>
      <c r="BI19" s="54"/>
      <c r="BJ19" s="91"/>
      <c r="BK19" s="164"/>
      <c r="BL19" s="91"/>
      <c r="BM19" s="91"/>
      <c r="BN19" s="91"/>
      <c r="BO19" s="91"/>
      <c r="BP19" s="91"/>
      <c r="BQ19" s="91"/>
      <c r="BR19" s="91"/>
      <c r="BS19" s="147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</row>
    <row r="20" spans="1:84" ht="15.75">
      <c r="A20" s="40"/>
      <c r="B20" s="32" t="s">
        <v>6</v>
      </c>
      <c r="C20" s="123">
        <v>11538</v>
      </c>
      <c r="D20" s="145">
        <v>2</v>
      </c>
      <c r="E20" s="106">
        <v>0.02</v>
      </c>
      <c r="F20" s="132">
        <v>176</v>
      </c>
      <c r="G20" s="132">
        <v>1.53</v>
      </c>
      <c r="H20" s="132">
        <v>1634</v>
      </c>
      <c r="I20" s="132">
        <v>14.16</v>
      </c>
      <c r="J20" s="132">
        <v>2895</v>
      </c>
      <c r="K20" s="132">
        <v>25.09</v>
      </c>
      <c r="L20" s="132">
        <v>5883</v>
      </c>
      <c r="M20" s="132">
        <v>50.99</v>
      </c>
      <c r="N20" s="132">
        <v>948</v>
      </c>
      <c r="O20" s="132">
        <v>8.22</v>
      </c>
      <c r="R20" s="32"/>
      <c r="S20" s="32"/>
      <c r="T20" s="32"/>
      <c r="U20" s="103"/>
      <c r="X20" s="57"/>
      <c r="Y20" s="54"/>
      <c r="Z20" s="77"/>
      <c r="AA20" s="78"/>
      <c r="AB20" s="192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54"/>
      <c r="AN20" s="54"/>
      <c r="AO20" s="54"/>
      <c r="AP20" s="54"/>
      <c r="AQ20" s="54"/>
      <c r="AR20" s="91"/>
      <c r="AS20" s="54"/>
      <c r="AT20" s="54"/>
      <c r="AU20" s="54"/>
      <c r="AV20" s="54"/>
      <c r="AW20" s="183"/>
      <c r="AX20" s="75"/>
      <c r="AY20" s="55"/>
      <c r="AZ20" s="82"/>
      <c r="BA20" s="54"/>
      <c r="BB20" s="82"/>
      <c r="BC20" s="54"/>
      <c r="BD20" s="82"/>
      <c r="BE20" s="54"/>
      <c r="BF20" s="82"/>
      <c r="BG20" s="54"/>
      <c r="BH20" s="82"/>
      <c r="BI20" s="54"/>
      <c r="BJ20" s="91"/>
      <c r="BK20" s="163"/>
      <c r="BL20" s="91"/>
      <c r="BM20" s="91"/>
      <c r="BN20" s="91"/>
      <c r="BO20" s="91"/>
      <c r="BP20" s="91"/>
      <c r="BQ20" s="91"/>
      <c r="BR20" s="91"/>
      <c r="BS20" s="147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</row>
    <row r="21" spans="1:84" ht="12.75" customHeight="1">
      <c r="A21" s="40"/>
      <c r="B21" s="31" t="s">
        <v>8</v>
      </c>
      <c r="C21" s="122">
        <v>16903</v>
      </c>
      <c r="D21" s="112">
        <v>2891</v>
      </c>
      <c r="E21" s="104">
        <v>17.1</v>
      </c>
      <c r="F21" s="32">
        <v>220</v>
      </c>
      <c r="G21" s="32">
        <v>1.3</v>
      </c>
      <c r="H21" s="32">
        <v>3361</v>
      </c>
      <c r="I21" s="32">
        <v>19.88</v>
      </c>
      <c r="J21" s="32">
        <v>2991</v>
      </c>
      <c r="K21" s="32">
        <v>17.7</v>
      </c>
      <c r="L21" s="32">
        <v>6490</v>
      </c>
      <c r="M21" s="32">
        <v>38.4</v>
      </c>
      <c r="N21" s="32">
        <v>950</v>
      </c>
      <c r="O21" s="32">
        <v>5.62</v>
      </c>
      <c r="Q21" s="85" t="s">
        <v>25</v>
      </c>
      <c r="R21" s="32">
        <v>65.73</v>
      </c>
      <c r="S21" s="32">
        <v>0.78</v>
      </c>
      <c r="T21" s="32">
        <v>33.49</v>
      </c>
      <c r="U21" s="32">
        <v>29.68</v>
      </c>
      <c r="X21" s="57"/>
      <c r="Y21" s="77"/>
      <c r="Z21" s="183"/>
      <c r="AA21" s="55"/>
      <c r="AB21" s="55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93"/>
      <c r="AO21" s="54"/>
      <c r="AP21" s="54"/>
      <c r="AQ21" s="54"/>
      <c r="AR21" s="54"/>
      <c r="AS21" s="54"/>
      <c r="AT21" s="54"/>
      <c r="AU21" s="54"/>
      <c r="AV21" s="77"/>
      <c r="AW21" s="77"/>
      <c r="AX21" s="78"/>
      <c r="AY21" s="192"/>
      <c r="AZ21" s="79"/>
      <c r="BA21" s="77"/>
      <c r="BB21" s="79"/>
      <c r="BC21" s="77"/>
      <c r="BD21" s="79"/>
      <c r="BE21" s="77"/>
      <c r="BF21" s="79"/>
      <c r="BG21" s="77"/>
      <c r="BH21" s="79"/>
      <c r="BI21" s="77"/>
      <c r="BJ21" s="91"/>
      <c r="BK21" s="164"/>
      <c r="BL21" s="91"/>
      <c r="BM21" s="91"/>
      <c r="BN21" s="91"/>
      <c r="BO21" s="91"/>
      <c r="BP21" s="91"/>
      <c r="BQ21" s="91"/>
      <c r="BR21" s="146"/>
      <c r="BS21" s="147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</row>
    <row r="22" spans="2:84" ht="12.75" customHeight="1">
      <c r="B22" s="32"/>
      <c r="C22" s="121"/>
      <c r="E22" s="134"/>
      <c r="Q22" s="87"/>
      <c r="R22" s="32"/>
      <c r="S22" s="32"/>
      <c r="T22" s="32"/>
      <c r="U22" s="32"/>
      <c r="V22" s="37"/>
      <c r="X22" s="54"/>
      <c r="Y22" s="54"/>
      <c r="Z22" s="55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177"/>
      <c r="AO22" s="54"/>
      <c r="AP22" s="54"/>
      <c r="AQ22" s="54"/>
      <c r="AR22" s="54"/>
      <c r="AS22" s="56"/>
      <c r="AT22" s="54"/>
      <c r="AU22" s="54"/>
      <c r="AV22" s="54"/>
      <c r="AW22" s="183"/>
      <c r="AX22" s="55"/>
      <c r="AY22" s="55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91"/>
      <c r="BK22" s="164"/>
      <c r="BL22" s="91"/>
      <c r="BM22" s="91"/>
      <c r="BN22" s="91"/>
      <c r="BO22" s="91"/>
      <c r="BP22" s="91"/>
      <c r="BQ22" s="91"/>
      <c r="BR22" s="91"/>
      <c r="BS22" s="147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</row>
    <row r="23" spans="2:84" ht="15">
      <c r="B23" s="44" t="s">
        <v>23</v>
      </c>
      <c r="C23" s="122"/>
      <c r="D23" s="117"/>
      <c r="E23" s="104"/>
      <c r="F23" s="45"/>
      <c r="G23" s="69"/>
      <c r="H23" s="45"/>
      <c r="I23" s="69"/>
      <c r="J23" s="45"/>
      <c r="K23" s="69"/>
      <c r="L23" s="45"/>
      <c r="M23" s="69"/>
      <c r="N23" s="45"/>
      <c r="O23" s="69"/>
      <c r="P23" s="43"/>
      <c r="Q23" s="88"/>
      <c r="R23" s="69"/>
      <c r="S23" s="69"/>
      <c r="T23" s="69"/>
      <c r="U23" s="69"/>
      <c r="W23" s="37"/>
      <c r="X23" s="54"/>
      <c r="Y23" s="83"/>
      <c r="Z23" s="183"/>
      <c r="AA23" s="84"/>
      <c r="AB23" s="55"/>
      <c r="AC23" s="84"/>
      <c r="AD23" s="58"/>
      <c r="AE23" s="84"/>
      <c r="AF23" s="58"/>
      <c r="AG23" s="84"/>
      <c r="AH23" s="58"/>
      <c r="AI23" s="84"/>
      <c r="AJ23" s="58"/>
      <c r="AK23" s="84"/>
      <c r="AL23" s="58"/>
      <c r="AM23" s="58"/>
      <c r="AN23" s="197"/>
      <c r="AO23" s="58"/>
      <c r="AP23" s="58"/>
      <c r="AQ23" s="58"/>
      <c r="AR23" s="58"/>
      <c r="AS23" s="54"/>
      <c r="AT23" s="54"/>
      <c r="AU23" s="54"/>
      <c r="AV23" s="83"/>
      <c r="AW23" s="183"/>
      <c r="AX23" s="84"/>
      <c r="AY23" s="55"/>
      <c r="AZ23" s="84"/>
      <c r="BA23" s="58"/>
      <c r="BB23" s="84"/>
      <c r="BC23" s="58"/>
      <c r="BD23" s="84"/>
      <c r="BE23" s="58"/>
      <c r="BF23" s="84"/>
      <c r="BG23" s="58"/>
      <c r="BH23" s="84"/>
      <c r="BI23" s="58"/>
      <c r="BJ23" s="154"/>
      <c r="BK23" s="166"/>
      <c r="BL23" s="154"/>
      <c r="BM23" s="154"/>
      <c r="BN23" s="154"/>
      <c r="BO23" s="154"/>
      <c r="BP23" s="91"/>
      <c r="BQ23" s="91"/>
      <c r="BR23" s="151"/>
      <c r="BS23" s="152"/>
      <c r="BT23" s="152"/>
      <c r="BU23" s="152"/>
      <c r="BV23" s="152"/>
      <c r="BW23" s="152"/>
      <c r="BX23" s="152"/>
      <c r="BY23" s="152"/>
      <c r="BZ23" s="153"/>
      <c r="CA23" s="153"/>
      <c r="CB23" s="101"/>
      <c r="CC23" s="153"/>
      <c r="CD23" s="153"/>
      <c r="CE23" s="153"/>
      <c r="CF23" s="91"/>
    </row>
    <row r="24" spans="1:84" s="37" customFormat="1" ht="15">
      <c r="A24" s="40"/>
      <c r="B24" s="32" t="s">
        <v>7</v>
      </c>
      <c r="C24" s="122">
        <v>89487</v>
      </c>
      <c r="D24" s="118">
        <v>67568</v>
      </c>
      <c r="E24" s="107">
        <v>75.51</v>
      </c>
      <c r="F24" s="108">
        <v>50</v>
      </c>
      <c r="G24" s="108">
        <v>0.06</v>
      </c>
      <c r="H24" s="108">
        <v>4390</v>
      </c>
      <c r="I24" s="108">
        <v>4.91</v>
      </c>
      <c r="J24" s="108">
        <v>13982</v>
      </c>
      <c r="K24" s="108">
        <v>15.62</v>
      </c>
      <c r="L24" s="108">
        <v>3325</v>
      </c>
      <c r="M24" s="108">
        <v>3.72</v>
      </c>
      <c r="N24" s="108">
        <v>172</v>
      </c>
      <c r="O24" s="108">
        <v>0.19</v>
      </c>
      <c r="P24"/>
      <c r="Q24" s="87"/>
      <c r="R24" s="32">
        <v>28987</v>
      </c>
      <c r="S24" s="32">
        <v>30622</v>
      </c>
      <c r="T24" s="32">
        <v>6135</v>
      </c>
      <c r="U24" s="32">
        <v>13536</v>
      </c>
      <c r="V24"/>
      <c r="W24"/>
      <c r="X24"/>
      <c r="Y24"/>
      <c r="Z24"/>
      <c r="AA24" s="198"/>
      <c r="AB24" s="198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54"/>
      <c r="AN24" s="177"/>
      <c r="AO24" s="54"/>
      <c r="AP24" s="54"/>
      <c r="AQ24" s="54"/>
      <c r="AR24" s="54"/>
      <c r="AS24" s="54"/>
      <c r="AT24" s="56"/>
      <c r="AU24" s="56"/>
      <c r="AV24" s="54"/>
      <c r="AW24" s="183"/>
      <c r="AX24" s="198"/>
      <c r="AY24" s="198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91"/>
      <c r="BK24" s="164"/>
      <c r="BL24" s="91"/>
      <c r="BM24" s="91"/>
      <c r="BN24" s="91"/>
      <c r="BO24" s="91"/>
      <c r="BP24" s="153"/>
      <c r="BQ24" s="153"/>
      <c r="BR24" s="91"/>
      <c r="BS24" s="155"/>
      <c r="BT24" s="167"/>
      <c r="BU24" s="167"/>
      <c r="BV24" s="167"/>
      <c r="BW24" s="167"/>
      <c r="BX24" s="167"/>
      <c r="BY24" s="91"/>
      <c r="BZ24" s="91"/>
      <c r="CA24" s="91"/>
      <c r="CB24" s="101"/>
      <c r="CC24" s="101"/>
      <c r="CD24" s="101"/>
      <c r="CE24" s="101"/>
      <c r="CF24" s="153"/>
    </row>
    <row r="25" spans="1:84" ht="15.75">
      <c r="A25" s="40"/>
      <c r="B25" s="32" t="s">
        <v>6</v>
      </c>
      <c r="C25" s="122">
        <v>89465</v>
      </c>
      <c r="D25" s="118">
        <v>5362</v>
      </c>
      <c r="E25" s="107">
        <v>5.99</v>
      </c>
      <c r="F25" s="108">
        <v>491</v>
      </c>
      <c r="G25" s="108">
        <v>0.55</v>
      </c>
      <c r="H25" s="108">
        <v>11352</v>
      </c>
      <c r="I25" s="108">
        <v>12.69</v>
      </c>
      <c r="J25" s="108">
        <v>38484</v>
      </c>
      <c r="K25" s="108">
        <v>43.02</v>
      </c>
      <c r="L25" s="108">
        <v>31128</v>
      </c>
      <c r="M25" s="108">
        <v>34.79</v>
      </c>
      <c r="N25" s="108">
        <v>2648</v>
      </c>
      <c r="O25" s="108">
        <v>2.96</v>
      </c>
      <c r="R25" s="32"/>
      <c r="S25" s="32"/>
      <c r="T25" s="32"/>
      <c r="U25" s="32"/>
      <c r="X25" s="57"/>
      <c r="Y25" s="54"/>
      <c r="Z25" s="183"/>
      <c r="AA25" s="198"/>
      <c r="AB25" s="198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183"/>
      <c r="AX25" s="198"/>
      <c r="AY25" s="198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91"/>
      <c r="BK25" s="163"/>
      <c r="BL25" s="91"/>
      <c r="BM25" s="91"/>
      <c r="BN25" s="91"/>
      <c r="BO25" s="91"/>
      <c r="BP25" s="91"/>
      <c r="BQ25" s="91"/>
      <c r="BR25" s="91"/>
      <c r="BS25" s="155"/>
      <c r="BT25" s="167"/>
      <c r="BU25" s="167"/>
      <c r="BV25" s="167"/>
      <c r="BW25" s="167"/>
      <c r="BX25" s="167"/>
      <c r="BY25" s="91"/>
      <c r="BZ25" s="91"/>
      <c r="CA25" s="91"/>
      <c r="CB25" s="91"/>
      <c r="CC25" s="91"/>
      <c r="CD25" s="91"/>
      <c r="CE25" s="91"/>
      <c r="CF25" s="91"/>
    </row>
    <row r="26" spans="1:84" ht="15.75">
      <c r="A26" s="40"/>
      <c r="B26" s="31" t="s">
        <v>8</v>
      </c>
      <c r="C26" s="123">
        <v>178952</v>
      </c>
      <c r="D26" s="119">
        <v>72930</v>
      </c>
      <c r="E26" s="109">
        <v>40.75</v>
      </c>
      <c r="F26" s="110">
        <v>541</v>
      </c>
      <c r="G26" s="110">
        <v>0.3</v>
      </c>
      <c r="H26" s="110">
        <v>15742</v>
      </c>
      <c r="I26" s="110">
        <v>8.8</v>
      </c>
      <c r="J26" s="110">
        <v>52466</v>
      </c>
      <c r="K26" s="110">
        <v>29.32</v>
      </c>
      <c r="L26" s="110">
        <v>34453</v>
      </c>
      <c r="M26" s="110">
        <v>19.25</v>
      </c>
      <c r="N26" s="110">
        <v>2820</v>
      </c>
      <c r="O26" s="110">
        <v>1.58</v>
      </c>
      <c r="Q26" s="85" t="s">
        <v>25</v>
      </c>
      <c r="R26" s="32">
        <v>44.09</v>
      </c>
      <c r="S26" s="32">
        <v>46.58</v>
      </c>
      <c r="T26" s="32">
        <v>9.33</v>
      </c>
      <c r="U26" s="32">
        <v>20.59</v>
      </c>
      <c r="X26" s="57"/>
      <c r="Y26" s="77"/>
      <c r="Z26" s="77"/>
      <c r="AA26" s="200"/>
      <c r="AB26" s="200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54"/>
      <c r="AN26" s="193"/>
      <c r="AO26" s="54"/>
      <c r="AP26" s="54"/>
      <c r="AQ26" s="54"/>
      <c r="AR26" s="54"/>
      <c r="AS26" s="54"/>
      <c r="AT26" s="54"/>
      <c r="AU26" s="54"/>
      <c r="AV26" s="77"/>
      <c r="AW26" s="77"/>
      <c r="AX26" s="200"/>
      <c r="AY26" s="200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91"/>
      <c r="BK26" s="164"/>
      <c r="BL26" s="91"/>
      <c r="BM26" s="91"/>
      <c r="BN26" s="91"/>
      <c r="BO26" s="91"/>
      <c r="BP26" s="91"/>
      <c r="BQ26" s="91"/>
      <c r="BR26" s="149"/>
      <c r="BS26" s="156"/>
      <c r="BT26" s="157"/>
      <c r="BU26" s="157"/>
      <c r="BV26" s="157"/>
      <c r="BW26" s="157"/>
      <c r="BX26" s="157"/>
      <c r="BY26" s="91"/>
      <c r="BZ26" s="91"/>
      <c r="CA26" s="163"/>
      <c r="CB26" s="91"/>
      <c r="CC26" s="91"/>
      <c r="CD26" s="91"/>
      <c r="CE26" s="91"/>
      <c r="CF26" s="91"/>
    </row>
    <row r="27" spans="24:84" ht="15">
      <c r="X27" s="54"/>
      <c r="Y27" s="54"/>
      <c r="Z27" s="55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91"/>
      <c r="BK27" s="91"/>
      <c r="BL27" s="91"/>
      <c r="BM27" s="91"/>
      <c r="BN27" s="91"/>
      <c r="BO27" s="91"/>
      <c r="BP27" s="91"/>
      <c r="BQ27" s="91"/>
      <c r="BR27" s="91"/>
      <c r="BS27" s="147"/>
      <c r="BT27" s="91"/>
      <c r="BU27" s="91"/>
      <c r="BV27" s="91"/>
      <c r="BW27" s="91"/>
      <c r="BX27" s="91"/>
      <c r="BY27" s="91"/>
      <c r="BZ27" s="91"/>
      <c r="CA27" s="164"/>
      <c r="CB27" s="91"/>
      <c r="CC27" s="91"/>
      <c r="CD27" s="91"/>
      <c r="CE27" s="91"/>
      <c r="CF27" s="91"/>
    </row>
    <row r="28" spans="23:84" ht="15">
      <c r="W28" s="40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91"/>
      <c r="BK28" s="91"/>
      <c r="BL28" s="91"/>
      <c r="BM28" s="91"/>
      <c r="BN28" s="91"/>
      <c r="BO28" s="91"/>
      <c r="BP28" s="91"/>
      <c r="BQ28" s="91"/>
      <c r="BR28" s="158"/>
      <c r="BS28" s="159"/>
      <c r="BT28" s="159"/>
      <c r="BU28" s="159"/>
      <c r="BV28" s="159"/>
      <c r="BW28" s="159"/>
      <c r="BX28" s="159"/>
      <c r="BY28" s="91"/>
      <c r="BZ28" s="160"/>
      <c r="CA28" s="165"/>
      <c r="CB28" s="160"/>
      <c r="CC28" s="160"/>
      <c r="CD28" s="160"/>
      <c r="CE28" s="160"/>
      <c r="CF28" s="91"/>
    </row>
    <row r="29" spans="1:84" s="40" customFormat="1" ht="15.75">
      <c r="A29" s="30" t="s">
        <v>90</v>
      </c>
      <c r="B29"/>
      <c r="C29" s="47"/>
      <c r="D29"/>
      <c r="E29" s="46"/>
      <c r="F29"/>
      <c r="G29"/>
      <c r="H29"/>
      <c r="I29" s="54"/>
      <c r="J29" s="54"/>
      <c r="P29"/>
      <c r="Q29"/>
      <c r="R29"/>
      <c r="W29"/>
      <c r="X29" s="72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72"/>
      <c r="AW29" s="54"/>
      <c r="AX29" s="55"/>
      <c r="AY29" s="54"/>
      <c r="AZ29" s="186"/>
      <c r="BA29" s="54"/>
      <c r="BB29" s="57"/>
      <c r="BC29" s="57"/>
      <c r="BD29" s="57"/>
      <c r="BE29" s="57"/>
      <c r="BF29" s="57"/>
      <c r="BG29" s="57"/>
      <c r="BH29" s="57"/>
      <c r="BI29" s="57"/>
      <c r="BJ29" s="160"/>
      <c r="BK29" s="160"/>
      <c r="BL29" s="160"/>
      <c r="BM29" s="160"/>
      <c r="BN29" s="160"/>
      <c r="BO29" s="160"/>
      <c r="BP29" s="160"/>
      <c r="BQ29" s="160"/>
      <c r="BR29" s="91"/>
      <c r="BS29" s="155"/>
      <c r="BT29" s="63"/>
      <c r="BU29" s="63"/>
      <c r="BV29" s="63"/>
      <c r="BW29" s="63"/>
      <c r="BX29" s="63"/>
      <c r="BY29" s="91"/>
      <c r="BZ29" s="91"/>
      <c r="CA29" s="164"/>
      <c r="CB29" s="91"/>
      <c r="CC29" s="91"/>
      <c r="CD29" s="91"/>
      <c r="CE29" s="91"/>
      <c r="CF29" s="160"/>
    </row>
    <row r="30" spans="2:84" ht="15.75">
      <c r="B30" s="80"/>
      <c r="C30" s="81"/>
      <c r="D30" s="81"/>
      <c r="E30" s="81"/>
      <c r="F30" s="81"/>
      <c r="G30" s="81"/>
      <c r="H30" s="81"/>
      <c r="I30" s="54"/>
      <c r="J30" s="57"/>
      <c r="P30" s="57"/>
      <c r="Q30" s="57"/>
      <c r="R30" s="40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91"/>
      <c r="BK30" s="91"/>
      <c r="BL30" s="91"/>
      <c r="BM30" s="91"/>
      <c r="BN30" s="91"/>
      <c r="BO30" s="91"/>
      <c r="BP30" s="91"/>
      <c r="BQ30" s="91"/>
      <c r="BR30" s="91"/>
      <c r="BS30" s="155"/>
      <c r="BT30" s="63"/>
      <c r="BU30" s="63"/>
      <c r="BV30" s="63"/>
      <c r="BW30" s="63"/>
      <c r="BX30" s="63"/>
      <c r="BY30" s="91"/>
      <c r="BZ30" s="91"/>
      <c r="CA30" s="163"/>
      <c r="CB30" s="91"/>
      <c r="CC30" s="91"/>
      <c r="CD30" s="91"/>
      <c r="CE30" s="91"/>
      <c r="CF30" s="91"/>
    </row>
    <row r="31" spans="2:84" ht="15">
      <c r="B31" s="66"/>
      <c r="C31" s="120" t="s">
        <v>8</v>
      </c>
      <c r="D31" s="111" t="s">
        <v>15</v>
      </c>
      <c r="E31" s="66"/>
      <c r="F31" s="39" t="s">
        <v>16</v>
      </c>
      <c r="G31" s="66"/>
      <c r="H31" s="39" t="s">
        <v>17</v>
      </c>
      <c r="I31" s="66"/>
      <c r="J31" s="39" t="s">
        <v>18</v>
      </c>
      <c r="K31" s="66"/>
      <c r="L31" s="39" t="s">
        <v>19</v>
      </c>
      <c r="M31" s="66"/>
      <c r="N31" s="39" t="s">
        <v>24</v>
      </c>
      <c r="O31" s="66"/>
      <c r="P31" s="91"/>
      <c r="Q31" s="66"/>
      <c r="R31" s="66" t="s">
        <v>31</v>
      </c>
      <c r="S31" s="66"/>
      <c r="T31" s="66"/>
      <c r="U31" s="66"/>
      <c r="X31" s="54"/>
      <c r="Y31" s="56"/>
      <c r="Z31" s="190"/>
      <c r="AA31" s="74"/>
      <c r="AB31" s="56"/>
      <c r="AC31" s="74"/>
      <c r="AD31" s="56"/>
      <c r="AE31" s="74"/>
      <c r="AF31" s="56"/>
      <c r="AG31" s="74"/>
      <c r="AH31" s="56"/>
      <c r="AI31" s="74"/>
      <c r="AJ31" s="56"/>
      <c r="AK31" s="74"/>
      <c r="AL31" s="56"/>
      <c r="AM31" s="56"/>
      <c r="AN31" s="56"/>
      <c r="AO31" s="102"/>
      <c r="AP31" s="56"/>
      <c r="AQ31" s="56"/>
      <c r="AR31" s="56"/>
      <c r="AS31" s="54"/>
      <c r="AT31" s="54"/>
      <c r="AU31" s="54"/>
      <c r="AV31" s="56"/>
      <c r="AW31" s="190"/>
      <c r="AX31" s="74"/>
      <c r="AY31" s="56"/>
      <c r="AZ31" s="74"/>
      <c r="BA31" s="56"/>
      <c r="BB31" s="74"/>
      <c r="BC31" s="56"/>
      <c r="BD31" s="74"/>
      <c r="BE31" s="56"/>
      <c r="BF31" s="74"/>
      <c r="BG31" s="56"/>
      <c r="BH31" s="74"/>
      <c r="BI31" s="56"/>
      <c r="BJ31" s="153"/>
      <c r="BK31" s="153"/>
      <c r="BL31" s="153"/>
      <c r="BM31" s="153"/>
      <c r="BN31" s="153"/>
      <c r="BO31" s="153"/>
      <c r="BP31" s="91"/>
      <c r="BQ31" s="91"/>
      <c r="BR31" s="149"/>
      <c r="BS31" s="156"/>
      <c r="BT31" s="157"/>
      <c r="BU31" s="157"/>
      <c r="BV31" s="157"/>
      <c r="BW31" s="157"/>
      <c r="BX31" s="157"/>
      <c r="BY31" s="91"/>
      <c r="BZ31" s="91"/>
      <c r="CA31" s="164"/>
      <c r="CB31" s="91"/>
      <c r="CC31" s="91"/>
      <c r="CD31" s="91"/>
      <c r="CE31" s="91"/>
      <c r="CF31" s="91"/>
    </row>
    <row r="32" spans="2:84" ht="15">
      <c r="B32" s="38" t="s">
        <v>21</v>
      </c>
      <c r="C32" s="121"/>
      <c r="D32" s="90"/>
      <c r="E32" s="105" t="s">
        <v>25</v>
      </c>
      <c r="F32" s="32"/>
      <c r="G32" s="105" t="s">
        <v>25</v>
      </c>
      <c r="H32" s="32"/>
      <c r="I32" s="105" t="s">
        <v>25</v>
      </c>
      <c r="J32" s="32"/>
      <c r="K32" s="105" t="s">
        <v>25</v>
      </c>
      <c r="L32" s="32"/>
      <c r="M32" s="105" t="s">
        <v>25</v>
      </c>
      <c r="N32" s="32"/>
      <c r="O32" s="105" t="s">
        <v>25</v>
      </c>
      <c r="P32" s="91"/>
      <c r="Q32" s="66"/>
      <c r="R32" s="67" t="s">
        <v>28</v>
      </c>
      <c r="S32" s="66" t="s">
        <v>30</v>
      </c>
      <c r="T32" s="66" t="s">
        <v>73</v>
      </c>
      <c r="U32" s="66" t="s">
        <v>41</v>
      </c>
      <c r="X32" s="54"/>
      <c r="Y32" s="73"/>
      <c r="Z32" s="55"/>
      <c r="AA32" s="54"/>
      <c r="AB32" s="191"/>
      <c r="AC32" s="54"/>
      <c r="AD32" s="191"/>
      <c r="AE32" s="54"/>
      <c r="AF32" s="191"/>
      <c r="AG32" s="54"/>
      <c r="AH32" s="191"/>
      <c r="AI32" s="54"/>
      <c r="AJ32" s="191"/>
      <c r="AK32" s="54"/>
      <c r="AL32" s="191"/>
      <c r="AM32" s="56"/>
      <c r="AN32" s="56"/>
      <c r="AO32" s="102"/>
      <c r="AP32" s="102"/>
      <c r="AQ32" s="102"/>
      <c r="AR32" s="101"/>
      <c r="AS32" s="54"/>
      <c r="AT32" s="54"/>
      <c r="AU32" s="54"/>
      <c r="AV32" s="73"/>
      <c r="AW32" s="55"/>
      <c r="AX32" s="54"/>
      <c r="AY32" s="191"/>
      <c r="AZ32" s="54"/>
      <c r="BA32" s="191"/>
      <c r="BB32" s="54"/>
      <c r="BC32" s="191"/>
      <c r="BD32" s="54"/>
      <c r="BE32" s="191"/>
      <c r="BF32" s="54"/>
      <c r="BG32" s="191"/>
      <c r="BH32" s="54"/>
      <c r="BI32" s="191"/>
      <c r="BJ32" s="153"/>
      <c r="BK32" s="153"/>
      <c r="BL32" s="101"/>
      <c r="BM32" s="153"/>
      <c r="BN32" s="153"/>
      <c r="BO32" s="153"/>
      <c r="BP32" s="91"/>
      <c r="BQ32" s="91"/>
      <c r="BR32" s="91"/>
      <c r="BS32" s="155"/>
      <c r="BT32" s="63"/>
      <c r="BU32" s="63"/>
      <c r="BV32" s="63"/>
      <c r="BW32" s="63"/>
      <c r="BX32" s="63"/>
      <c r="BY32" s="91"/>
      <c r="BZ32" s="91"/>
      <c r="CA32" s="164"/>
      <c r="CB32" s="91"/>
      <c r="CC32" s="91"/>
      <c r="CD32" s="91"/>
      <c r="CE32" s="91"/>
      <c r="CF32" s="91"/>
    </row>
    <row r="33" spans="2:84" ht="15">
      <c r="B33" s="32" t="s">
        <v>7</v>
      </c>
      <c r="C33" s="122">
        <v>15605</v>
      </c>
      <c r="D33" s="112">
        <v>12707</v>
      </c>
      <c r="E33" s="104">
        <v>81.43</v>
      </c>
      <c r="F33" s="32">
        <v>0</v>
      </c>
      <c r="G33" s="32">
        <v>0</v>
      </c>
      <c r="H33" s="32">
        <v>705</v>
      </c>
      <c r="I33" s="32">
        <v>4.52</v>
      </c>
      <c r="J33" s="32">
        <v>1670</v>
      </c>
      <c r="K33" s="32">
        <v>10.7</v>
      </c>
      <c r="L33" s="32">
        <v>519</v>
      </c>
      <c r="M33" s="32">
        <v>3.33</v>
      </c>
      <c r="N33" s="32">
        <v>4</v>
      </c>
      <c r="O33" s="32">
        <v>0.03</v>
      </c>
      <c r="P33">
        <v>8.88</v>
      </c>
      <c r="Q33" s="32"/>
      <c r="R33" s="32">
        <v>5401</v>
      </c>
      <c r="S33" s="32">
        <v>5813</v>
      </c>
      <c r="T33" s="32">
        <v>1097</v>
      </c>
      <c r="U33" s="32">
        <v>2383</v>
      </c>
      <c r="W33" s="43"/>
      <c r="X33" s="54"/>
      <c r="Y33" s="54"/>
      <c r="Z33" s="183"/>
      <c r="AA33" s="55"/>
      <c r="AB33" s="55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183"/>
      <c r="AX33" s="55"/>
      <c r="AY33" s="55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91"/>
      <c r="BK33" s="91"/>
      <c r="BL33" s="101"/>
      <c r="BM33" s="101"/>
      <c r="BN33" s="101"/>
      <c r="BO33" s="101"/>
      <c r="BP33" s="154"/>
      <c r="BQ33" s="91"/>
      <c r="BR33" s="161"/>
      <c r="BS33" s="162"/>
      <c r="BT33" s="162"/>
      <c r="BU33" s="162"/>
      <c r="BV33" s="162"/>
      <c r="BW33" s="162"/>
      <c r="BX33" s="162"/>
      <c r="BY33" s="91"/>
      <c r="BZ33" s="154"/>
      <c r="CA33" s="166"/>
      <c r="CB33" s="154"/>
      <c r="CC33" s="154"/>
      <c r="CD33" s="154"/>
      <c r="CE33" s="154"/>
      <c r="CF33" s="91"/>
    </row>
    <row r="34" spans="2:84" s="43" customFormat="1" ht="15">
      <c r="B34" s="32" t="s">
        <v>6</v>
      </c>
      <c r="C34" s="122">
        <v>14822</v>
      </c>
      <c r="D34" s="112">
        <v>744</v>
      </c>
      <c r="E34" s="104">
        <v>5.02</v>
      </c>
      <c r="F34" s="32">
        <v>58</v>
      </c>
      <c r="G34" s="32">
        <v>0.39</v>
      </c>
      <c r="H34" s="32">
        <v>1250</v>
      </c>
      <c r="I34" s="32">
        <v>8.43</v>
      </c>
      <c r="J34" s="32">
        <v>6531</v>
      </c>
      <c r="K34" s="32">
        <v>44.06</v>
      </c>
      <c r="L34" s="32">
        <v>5739</v>
      </c>
      <c r="M34" s="32">
        <v>38.72</v>
      </c>
      <c r="N34" s="32">
        <v>413</v>
      </c>
      <c r="O34" s="32">
        <v>2.79</v>
      </c>
      <c r="P34">
        <v>30.19</v>
      </c>
      <c r="Q34" s="32"/>
      <c r="R34" s="32"/>
      <c r="S34" s="32"/>
      <c r="T34" s="32"/>
      <c r="U34" s="32"/>
      <c r="W34"/>
      <c r="X34" s="58"/>
      <c r="Y34" s="54"/>
      <c r="Z34" s="183"/>
      <c r="AA34" s="55"/>
      <c r="AB34" s="55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8"/>
      <c r="AT34" s="58"/>
      <c r="AU34" s="58"/>
      <c r="AV34" s="54"/>
      <c r="AW34" s="183"/>
      <c r="AX34" s="55"/>
      <c r="AY34" s="55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91"/>
      <c r="BK34" s="91"/>
      <c r="BL34" s="91"/>
      <c r="BM34" s="91"/>
      <c r="BN34" s="91"/>
      <c r="BO34" s="91"/>
      <c r="BP34" s="91"/>
      <c r="BQ34" s="154"/>
      <c r="BR34" s="91"/>
      <c r="BS34" s="91"/>
      <c r="BT34" s="91"/>
      <c r="BU34" s="91"/>
      <c r="BV34" s="91"/>
      <c r="BW34" s="91"/>
      <c r="BX34" s="91"/>
      <c r="BY34" s="91"/>
      <c r="BZ34" s="91"/>
      <c r="CA34" s="164"/>
      <c r="CB34" s="91"/>
      <c r="CC34" s="91"/>
      <c r="CD34" s="91"/>
      <c r="CE34" s="91"/>
      <c r="CF34" s="154"/>
    </row>
    <row r="35" spans="2:84" ht="15.75">
      <c r="B35" s="31" t="s">
        <v>8</v>
      </c>
      <c r="C35" s="123">
        <v>30427</v>
      </c>
      <c r="D35" s="113">
        <v>13451</v>
      </c>
      <c r="E35" s="106">
        <v>44.21</v>
      </c>
      <c r="F35" s="31">
        <v>58</v>
      </c>
      <c r="G35" s="31">
        <v>0.19</v>
      </c>
      <c r="H35" s="31">
        <v>1955</v>
      </c>
      <c r="I35" s="31">
        <v>6.43</v>
      </c>
      <c r="J35" s="31">
        <v>8201</v>
      </c>
      <c r="K35" s="31">
        <v>26.95</v>
      </c>
      <c r="L35" s="31">
        <v>6258</v>
      </c>
      <c r="M35" s="31">
        <v>20.57</v>
      </c>
      <c r="N35" s="31">
        <v>417</v>
      </c>
      <c r="O35" s="31">
        <v>1.37</v>
      </c>
      <c r="P35">
        <v>19.4</v>
      </c>
      <c r="Q35" s="85" t="s">
        <v>25</v>
      </c>
      <c r="R35" s="32">
        <v>43.87</v>
      </c>
      <c r="S35" s="32">
        <v>47.22</v>
      </c>
      <c r="T35" s="32">
        <v>8.91</v>
      </c>
      <c r="U35" s="32">
        <v>19.36</v>
      </c>
      <c r="X35" s="54"/>
      <c r="Y35" s="77"/>
      <c r="Z35" s="77"/>
      <c r="AA35" s="192"/>
      <c r="AB35" s="192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54"/>
      <c r="AN35" s="193"/>
      <c r="AO35" s="54"/>
      <c r="AP35" s="54"/>
      <c r="AQ35" s="54"/>
      <c r="AR35" s="54"/>
      <c r="AS35" s="54"/>
      <c r="AT35" s="54"/>
      <c r="AU35" s="54"/>
      <c r="AV35" s="77"/>
      <c r="AW35" s="77"/>
      <c r="AX35" s="192"/>
      <c r="AY35" s="192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91"/>
      <c r="BK35" s="163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163"/>
      <c r="CB35" s="91"/>
      <c r="CC35" s="91"/>
      <c r="CD35" s="91"/>
      <c r="CE35" s="91"/>
      <c r="CF35" s="91"/>
    </row>
    <row r="36" spans="2:84" ht="15">
      <c r="B36" s="32"/>
      <c r="C36" s="122"/>
      <c r="D36" s="11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54"/>
      <c r="Q36" s="87"/>
      <c r="R36" s="32"/>
      <c r="S36" s="32"/>
      <c r="T36" s="32"/>
      <c r="U36" s="32"/>
      <c r="X36" s="54"/>
      <c r="Y36" s="54"/>
      <c r="Z36" s="183"/>
      <c r="AA36" s="55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177"/>
      <c r="AO36" s="54"/>
      <c r="AP36" s="54"/>
      <c r="AQ36" s="54"/>
      <c r="AR36" s="54"/>
      <c r="AS36" s="54"/>
      <c r="AT36" s="54"/>
      <c r="AU36" s="54"/>
      <c r="AV36" s="54"/>
      <c r="AW36" s="183"/>
      <c r="AX36" s="55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91"/>
      <c r="BK36" s="164"/>
      <c r="BL36" s="91"/>
      <c r="BM36" s="91"/>
      <c r="BN36" s="91"/>
      <c r="BO36" s="91"/>
      <c r="BP36" s="91"/>
      <c r="BQ36" s="91"/>
      <c r="BR36" s="149"/>
      <c r="BS36" s="156"/>
      <c r="BT36" s="157"/>
      <c r="BU36" s="157"/>
      <c r="BV36" s="157"/>
      <c r="BW36" s="157"/>
      <c r="BX36" s="157"/>
      <c r="BY36" s="91"/>
      <c r="BZ36" s="91"/>
      <c r="CA36" s="164"/>
      <c r="CB36" s="91"/>
      <c r="CC36" s="91"/>
      <c r="CD36" s="91"/>
      <c r="CE36" s="91"/>
      <c r="CF36" s="91"/>
    </row>
    <row r="37" spans="2:84" ht="15">
      <c r="B37" s="41" t="s">
        <v>22</v>
      </c>
      <c r="C37" s="122"/>
      <c r="D37" s="114"/>
      <c r="E37" s="68"/>
      <c r="F37" s="42"/>
      <c r="G37" s="68"/>
      <c r="H37" s="42"/>
      <c r="I37" s="68"/>
      <c r="J37" s="42"/>
      <c r="K37" s="68"/>
      <c r="L37" s="42"/>
      <c r="M37" s="68"/>
      <c r="N37" s="42"/>
      <c r="O37" s="68"/>
      <c r="P37" s="54"/>
      <c r="Q37" s="86"/>
      <c r="R37" s="68"/>
      <c r="S37" s="68"/>
      <c r="T37" s="68"/>
      <c r="U37" s="68"/>
      <c r="W37" s="54"/>
      <c r="X37" s="54"/>
      <c r="Y37" s="80"/>
      <c r="Z37" s="183"/>
      <c r="AA37" s="81"/>
      <c r="AB37" s="57"/>
      <c r="AC37" s="81"/>
      <c r="AD37" s="57"/>
      <c r="AE37" s="81"/>
      <c r="AF37" s="57"/>
      <c r="AG37" s="81"/>
      <c r="AH37" s="57"/>
      <c r="AI37" s="81"/>
      <c r="AJ37" s="57"/>
      <c r="AK37" s="81"/>
      <c r="AL37" s="57"/>
      <c r="AM37" s="57"/>
      <c r="AN37" s="194"/>
      <c r="AO37" s="57"/>
      <c r="AP37" s="57"/>
      <c r="AQ37" s="57"/>
      <c r="AR37" s="57"/>
      <c r="AS37" s="54"/>
      <c r="AT37" s="54"/>
      <c r="AU37" s="54"/>
      <c r="AV37" s="80"/>
      <c r="AW37" s="183"/>
      <c r="AX37" s="81"/>
      <c r="AY37" s="57"/>
      <c r="AZ37" s="81"/>
      <c r="BA37" s="57"/>
      <c r="BB37" s="81"/>
      <c r="BC37" s="57"/>
      <c r="BD37" s="81"/>
      <c r="BE37" s="57"/>
      <c r="BF37" s="81"/>
      <c r="BG37" s="57"/>
      <c r="BH37" s="81"/>
      <c r="BI37" s="57"/>
      <c r="BJ37" s="160"/>
      <c r="BK37" s="165"/>
      <c r="BL37" s="160"/>
      <c r="BM37" s="160"/>
      <c r="BN37" s="160"/>
      <c r="BO37" s="160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</row>
    <row r="38" spans="1:84" ht="15">
      <c r="A38" s="54"/>
      <c r="B38" s="32" t="s">
        <v>7</v>
      </c>
      <c r="C38" s="122">
        <v>1247</v>
      </c>
      <c r="D38" s="144">
        <v>747</v>
      </c>
      <c r="E38" s="104">
        <v>59.9</v>
      </c>
      <c r="F38" s="131">
        <v>3</v>
      </c>
      <c r="G38" s="131">
        <v>0.24</v>
      </c>
      <c r="H38" s="131">
        <v>425</v>
      </c>
      <c r="I38" s="131">
        <v>34.08</v>
      </c>
      <c r="J38" s="131">
        <v>2</v>
      </c>
      <c r="K38" s="131">
        <v>0.16</v>
      </c>
      <c r="L38" s="131">
        <v>70</v>
      </c>
      <c r="M38" s="131">
        <v>5.61</v>
      </c>
      <c r="N38" s="131">
        <v>0</v>
      </c>
      <c r="O38" s="131">
        <v>0</v>
      </c>
      <c r="P38">
        <v>0.02</v>
      </c>
      <c r="Q38" s="87"/>
      <c r="R38" s="32">
        <v>516</v>
      </c>
      <c r="S38" s="32">
        <v>7</v>
      </c>
      <c r="T38" s="103">
        <v>211</v>
      </c>
      <c r="U38" s="103">
        <v>252</v>
      </c>
      <c r="W38" s="54"/>
      <c r="X38" s="54"/>
      <c r="Y38" s="54"/>
      <c r="Z38" s="183"/>
      <c r="AA38" s="75"/>
      <c r="AB38" s="5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54"/>
      <c r="AN38" s="177"/>
      <c r="AO38" s="54"/>
      <c r="AP38" s="54"/>
      <c r="AQ38" s="91"/>
      <c r="AR38" s="91"/>
      <c r="AS38" s="54"/>
      <c r="AT38" s="54"/>
      <c r="AU38" s="54"/>
      <c r="AV38" s="54"/>
      <c r="AW38" s="183"/>
      <c r="AX38" s="75"/>
      <c r="AY38" s="55"/>
      <c r="AZ38" s="82"/>
      <c r="BA38" s="54"/>
      <c r="BB38" s="82"/>
      <c r="BC38" s="54"/>
      <c r="BD38" s="82"/>
      <c r="BE38" s="54"/>
      <c r="BF38" s="82"/>
      <c r="BG38" s="54"/>
      <c r="BH38" s="82"/>
      <c r="BI38" s="54"/>
      <c r="BJ38" s="91"/>
      <c r="BK38" s="164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</row>
    <row r="39" spans="1:84" ht="15.75">
      <c r="A39" s="54"/>
      <c r="B39" s="32" t="s">
        <v>6</v>
      </c>
      <c r="C39" s="123">
        <v>2012</v>
      </c>
      <c r="D39" s="145">
        <v>0</v>
      </c>
      <c r="E39" s="106">
        <v>0</v>
      </c>
      <c r="F39" s="132">
        <v>27</v>
      </c>
      <c r="G39" s="132">
        <v>1.34</v>
      </c>
      <c r="H39" s="132">
        <v>142</v>
      </c>
      <c r="I39" s="132">
        <v>7.06</v>
      </c>
      <c r="J39" s="132">
        <v>394</v>
      </c>
      <c r="K39" s="132">
        <v>19.58</v>
      </c>
      <c r="L39" s="132">
        <v>1339</v>
      </c>
      <c r="M39" s="132">
        <v>66.55</v>
      </c>
      <c r="N39" s="132">
        <v>110</v>
      </c>
      <c r="O39" s="132">
        <v>5.47</v>
      </c>
      <c r="P39">
        <v>6.13</v>
      </c>
      <c r="R39" s="32"/>
      <c r="S39" s="32"/>
      <c r="T39" s="32"/>
      <c r="U39" s="103"/>
      <c r="X39" s="54"/>
      <c r="Y39" s="54"/>
      <c r="Z39" s="77"/>
      <c r="AA39" s="78"/>
      <c r="AB39" s="192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54"/>
      <c r="AN39" s="54"/>
      <c r="AO39" s="54"/>
      <c r="AP39" s="54"/>
      <c r="AQ39" s="54"/>
      <c r="AR39" s="91"/>
      <c r="AS39" s="54"/>
      <c r="AT39" s="54"/>
      <c r="AU39" s="54"/>
      <c r="AV39" s="54"/>
      <c r="AW39" s="183"/>
      <c r="AX39" s="75"/>
      <c r="AY39" s="55"/>
      <c r="AZ39" s="82"/>
      <c r="BA39" s="54"/>
      <c r="BB39" s="82"/>
      <c r="BC39" s="54"/>
      <c r="BD39" s="82"/>
      <c r="BE39" s="54"/>
      <c r="BF39" s="82"/>
      <c r="BG39" s="54"/>
      <c r="BH39" s="82"/>
      <c r="BI39" s="54"/>
      <c r="BJ39" s="91"/>
      <c r="BK39" s="163"/>
      <c r="BL39" s="91"/>
      <c r="BM39" s="91"/>
      <c r="BN39" s="91"/>
      <c r="BO39" s="91"/>
      <c r="BP39" s="91"/>
      <c r="BQ39" s="91"/>
      <c r="BR39" s="146"/>
      <c r="BS39" s="147"/>
      <c r="BT39" s="91"/>
      <c r="BU39" s="148"/>
      <c r="BV39" s="91"/>
      <c r="BW39" s="91"/>
      <c r="BX39" s="91"/>
      <c r="BY39" s="91"/>
      <c r="BZ39" s="146"/>
      <c r="CA39" s="91"/>
      <c r="CB39" s="91"/>
      <c r="CC39" s="91"/>
      <c r="CD39" s="91"/>
      <c r="CE39" s="91"/>
      <c r="CF39" s="91"/>
    </row>
    <row r="40" spans="2:84" ht="15.75">
      <c r="B40" s="31" t="s">
        <v>8</v>
      </c>
      <c r="C40" s="122">
        <v>3259</v>
      </c>
      <c r="D40" s="112">
        <v>747</v>
      </c>
      <c r="E40" s="104">
        <v>22.92</v>
      </c>
      <c r="F40" s="32">
        <v>30</v>
      </c>
      <c r="G40" s="32">
        <v>0.92</v>
      </c>
      <c r="H40" s="32">
        <v>567</v>
      </c>
      <c r="I40" s="32">
        <v>17.4</v>
      </c>
      <c r="J40" s="32">
        <v>396</v>
      </c>
      <c r="K40" s="32">
        <v>12.15</v>
      </c>
      <c r="L40" s="32">
        <v>1409</v>
      </c>
      <c r="M40" s="32">
        <v>43.23</v>
      </c>
      <c r="N40" s="32">
        <v>110</v>
      </c>
      <c r="O40" s="32">
        <v>3.38</v>
      </c>
      <c r="P40">
        <v>4.36</v>
      </c>
      <c r="Q40" s="85" t="s">
        <v>25</v>
      </c>
      <c r="R40" s="32">
        <v>70.3</v>
      </c>
      <c r="S40" s="32">
        <v>0.95</v>
      </c>
      <c r="T40" s="32">
        <v>28.75</v>
      </c>
      <c r="U40" s="32">
        <v>34.33</v>
      </c>
      <c r="X40" s="54"/>
      <c r="Y40" s="77"/>
      <c r="Z40" s="183"/>
      <c r="AA40" s="55"/>
      <c r="AB40" s="55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193"/>
      <c r="AO40" s="54"/>
      <c r="AP40" s="54"/>
      <c r="AQ40" s="54"/>
      <c r="AR40" s="54"/>
      <c r="AS40" s="54"/>
      <c r="AT40" s="54"/>
      <c r="AU40" s="54"/>
      <c r="AV40" s="77"/>
      <c r="AW40" s="77"/>
      <c r="AX40" s="78"/>
      <c r="AY40" s="192"/>
      <c r="AZ40" s="79"/>
      <c r="BA40" s="77"/>
      <c r="BB40" s="79"/>
      <c r="BC40" s="77"/>
      <c r="BD40" s="79"/>
      <c r="BE40" s="77"/>
      <c r="BF40" s="79"/>
      <c r="BG40" s="77"/>
      <c r="BH40" s="79"/>
      <c r="BI40" s="77"/>
      <c r="BJ40" s="91"/>
      <c r="BK40" s="164"/>
      <c r="BL40" s="91"/>
      <c r="BM40" s="91"/>
      <c r="BN40" s="91"/>
      <c r="BO40" s="91"/>
      <c r="BP40" s="91"/>
      <c r="BQ40" s="91"/>
      <c r="BR40" s="149"/>
      <c r="BS40" s="147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</row>
    <row r="41" spans="2:84" ht="15">
      <c r="B41" s="32"/>
      <c r="C41" s="121"/>
      <c r="E41" s="134"/>
      <c r="Q41" s="87"/>
      <c r="R41" s="32"/>
      <c r="S41" s="32"/>
      <c r="T41" s="32"/>
      <c r="U41" s="32"/>
      <c r="X41" s="54"/>
      <c r="Y41" s="54"/>
      <c r="Z41" s="55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177"/>
      <c r="AO41" s="54"/>
      <c r="AP41" s="54"/>
      <c r="AQ41" s="54"/>
      <c r="AR41" s="54"/>
      <c r="AS41" s="54"/>
      <c r="AT41" s="54"/>
      <c r="AU41" s="54"/>
      <c r="AV41" s="54"/>
      <c r="AW41" s="183"/>
      <c r="AX41" s="55"/>
      <c r="AY41" s="55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91"/>
      <c r="BK41" s="164"/>
      <c r="BL41" s="91"/>
      <c r="BM41" s="91"/>
      <c r="BN41" s="91"/>
      <c r="BO41" s="91"/>
      <c r="BP41" s="153"/>
      <c r="BQ41" s="91"/>
      <c r="BR41" s="91"/>
      <c r="BS41" s="147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</row>
    <row r="42" spans="1:84" s="37" customFormat="1" ht="15">
      <c r="A42"/>
      <c r="B42" s="44" t="s">
        <v>23</v>
      </c>
      <c r="C42" s="122"/>
      <c r="D42" s="117"/>
      <c r="E42" s="104"/>
      <c r="F42" s="45"/>
      <c r="G42" s="69"/>
      <c r="H42" s="45"/>
      <c r="I42" s="69"/>
      <c r="J42" s="45"/>
      <c r="K42" s="69"/>
      <c r="L42" s="45"/>
      <c r="M42" s="69"/>
      <c r="N42" s="45"/>
      <c r="O42" s="69"/>
      <c r="P42"/>
      <c r="Q42" s="88"/>
      <c r="R42" s="69"/>
      <c r="S42" s="69"/>
      <c r="T42" s="69"/>
      <c r="U42" s="69"/>
      <c r="X42" s="56"/>
      <c r="Y42" s="83"/>
      <c r="Z42" s="183"/>
      <c r="AA42" s="84"/>
      <c r="AB42" s="55"/>
      <c r="AC42" s="84"/>
      <c r="AD42" s="58"/>
      <c r="AE42" s="84"/>
      <c r="AF42" s="58"/>
      <c r="AG42" s="84"/>
      <c r="AH42" s="58"/>
      <c r="AI42" s="84"/>
      <c r="AJ42" s="58"/>
      <c r="AK42" s="84"/>
      <c r="AL42" s="58"/>
      <c r="AM42" s="58"/>
      <c r="AN42" s="197"/>
      <c r="AO42" s="58"/>
      <c r="AP42" s="58"/>
      <c r="AQ42" s="58"/>
      <c r="AR42" s="58"/>
      <c r="AS42" s="56"/>
      <c r="AT42" s="56"/>
      <c r="AU42" s="56"/>
      <c r="AV42" s="83"/>
      <c r="AW42" s="183"/>
      <c r="AX42" s="84"/>
      <c r="AY42" s="55"/>
      <c r="AZ42" s="84"/>
      <c r="BA42" s="58"/>
      <c r="BB42" s="84"/>
      <c r="BC42" s="58"/>
      <c r="BD42" s="84"/>
      <c r="BE42" s="58"/>
      <c r="BF42" s="84"/>
      <c r="BG42" s="58"/>
      <c r="BH42" s="84"/>
      <c r="BI42" s="58"/>
      <c r="BJ42" s="154"/>
      <c r="BK42" s="166"/>
      <c r="BL42" s="154"/>
      <c r="BM42" s="154"/>
      <c r="BN42" s="154"/>
      <c r="BO42" s="154"/>
      <c r="BP42" s="91"/>
      <c r="BQ42" s="153"/>
      <c r="BR42" s="151"/>
      <c r="BS42" s="152"/>
      <c r="BT42" s="152"/>
      <c r="BU42" s="152"/>
      <c r="BV42" s="152"/>
      <c r="BW42" s="152"/>
      <c r="BX42" s="152"/>
      <c r="BY42" s="153"/>
      <c r="BZ42" s="153"/>
      <c r="CA42" s="153"/>
      <c r="CB42" s="153"/>
      <c r="CC42" s="153"/>
      <c r="CD42" s="153"/>
      <c r="CE42" s="153"/>
      <c r="CF42" s="153"/>
    </row>
    <row r="43" spans="1:84" ht="15">
      <c r="A43" s="37"/>
      <c r="B43" s="32" t="s">
        <v>7</v>
      </c>
      <c r="C43" s="122">
        <v>16852</v>
      </c>
      <c r="D43" s="118">
        <v>13454</v>
      </c>
      <c r="E43" s="107">
        <v>79.84</v>
      </c>
      <c r="F43" s="108">
        <v>3</v>
      </c>
      <c r="G43" s="108">
        <v>0.02</v>
      </c>
      <c r="H43" s="108">
        <v>1130</v>
      </c>
      <c r="I43" s="108">
        <v>6.71</v>
      </c>
      <c r="J43" s="108">
        <v>1672</v>
      </c>
      <c r="K43" s="108">
        <v>9.92</v>
      </c>
      <c r="L43" s="108">
        <v>589</v>
      </c>
      <c r="M43" s="108">
        <v>3.5</v>
      </c>
      <c r="N43" s="108">
        <v>4</v>
      </c>
      <c r="O43" s="108">
        <v>0.02</v>
      </c>
      <c r="P43">
        <v>0.02</v>
      </c>
      <c r="Q43" s="87"/>
      <c r="R43" s="32">
        <v>5917</v>
      </c>
      <c r="S43" s="32">
        <v>5820</v>
      </c>
      <c r="T43" s="32">
        <v>1308</v>
      </c>
      <c r="U43" s="32">
        <v>2635</v>
      </c>
      <c r="X43" s="54"/>
      <c r="Y43" s="54"/>
      <c r="Z43" s="183"/>
      <c r="AA43" s="198"/>
      <c r="AB43" s="198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54"/>
      <c r="AN43" s="177"/>
      <c r="AO43" s="54"/>
      <c r="AP43" s="54"/>
      <c r="AQ43" s="54"/>
      <c r="AR43" s="54"/>
      <c r="AS43" s="54"/>
      <c r="AT43" s="54"/>
      <c r="AU43" s="54"/>
      <c r="AV43" s="54"/>
      <c r="AW43" s="183"/>
      <c r="AX43" s="198"/>
      <c r="AY43" s="198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91"/>
      <c r="BK43" s="164"/>
      <c r="BL43" s="91"/>
      <c r="BM43" s="91"/>
      <c r="BN43" s="91"/>
      <c r="BO43" s="91"/>
      <c r="BP43" s="91"/>
      <c r="BQ43" s="91"/>
      <c r="BR43" s="91"/>
      <c r="BS43" s="155"/>
      <c r="BT43" s="63"/>
      <c r="BU43" s="63"/>
      <c r="BV43" s="63"/>
      <c r="BW43" s="63"/>
      <c r="BX43" s="63"/>
      <c r="BY43" s="91"/>
      <c r="BZ43" s="91"/>
      <c r="CA43" s="91"/>
      <c r="CB43" s="91"/>
      <c r="CC43" s="91"/>
      <c r="CD43" s="91"/>
      <c r="CE43" s="91"/>
      <c r="CF43" s="91"/>
    </row>
    <row r="44" spans="2:84" ht="15.75">
      <c r="B44" s="32" t="s">
        <v>6</v>
      </c>
      <c r="C44" s="122">
        <v>16834</v>
      </c>
      <c r="D44" s="118">
        <v>118</v>
      </c>
      <c r="E44" s="107">
        <v>0.7</v>
      </c>
      <c r="F44" s="108">
        <v>85</v>
      </c>
      <c r="G44" s="108">
        <v>0.5</v>
      </c>
      <c r="H44" s="108">
        <v>0</v>
      </c>
      <c r="I44" s="108">
        <v>0</v>
      </c>
      <c r="J44" s="108">
        <v>4896</v>
      </c>
      <c r="K44" s="108">
        <v>29.08</v>
      </c>
      <c r="L44" s="108">
        <v>4860</v>
      </c>
      <c r="M44" s="108">
        <v>28.87</v>
      </c>
      <c r="N44" s="108">
        <v>395</v>
      </c>
      <c r="O44" s="108">
        <v>2.35</v>
      </c>
      <c r="P44">
        <v>1.77</v>
      </c>
      <c r="R44" s="32"/>
      <c r="S44" s="32"/>
      <c r="T44" s="32"/>
      <c r="U44" s="32"/>
      <c r="X44" s="54"/>
      <c r="Y44" s="54"/>
      <c r="Z44" s="183"/>
      <c r="AA44" s="198"/>
      <c r="AB44" s="198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183"/>
      <c r="AX44" s="198"/>
      <c r="AY44" s="198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91"/>
      <c r="BK44" s="163"/>
      <c r="BL44" s="91"/>
      <c r="BM44" s="91"/>
      <c r="BN44" s="91"/>
      <c r="BO44" s="91"/>
      <c r="BP44" s="91"/>
      <c r="BQ44" s="91"/>
      <c r="BR44" s="91"/>
      <c r="BS44" s="155"/>
      <c r="BT44" s="63"/>
      <c r="BU44" s="63"/>
      <c r="BV44" s="63"/>
      <c r="BW44" s="63"/>
      <c r="BX44" s="63"/>
      <c r="BY44" s="91"/>
      <c r="BZ44" s="91"/>
      <c r="CA44" s="91"/>
      <c r="CB44" s="91"/>
      <c r="CC44" s="91"/>
      <c r="CD44" s="91"/>
      <c r="CE44" s="91"/>
      <c r="CF44" s="91"/>
    </row>
    <row r="45" spans="2:84" ht="15.75">
      <c r="B45" s="31" t="s">
        <v>8</v>
      </c>
      <c r="C45" s="123">
        <v>33686</v>
      </c>
      <c r="D45" s="119">
        <v>13572</v>
      </c>
      <c r="E45" s="109">
        <v>40.29</v>
      </c>
      <c r="F45" s="110">
        <v>88</v>
      </c>
      <c r="G45" s="110">
        <v>0.26</v>
      </c>
      <c r="H45" s="110">
        <v>1130</v>
      </c>
      <c r="I45" s="110">
        <v>3.35</v>
      </c>
      <c r="J45" s="110">
        <v>6568</v>
      </c>
      <c r="K45" s="110">
        <v>19.5</v>
      </c>
      <c r="L45" s="110">
        <v>5449</v>
      </c>
      <c r="M45" s="110">
        <v>16.18</v>
      </c>
      <c r="N45" s="110">
        <v>399</v>
      </c>
      <c r="O45" s="110">
        <v>1.18</v>
      </c>
      <c r="P45">
        <v>0.89</v>
      </c>
      <c r="Q45" s="85" t="s">
        <v>25</v>
      </c>
      <c r="R45" s="32">
        <v>45.36</v>
      </c>
      <c r="S45" s="32">
        <v>44.61</v>
      </c>
      <c r="T45" s="32">
        <v>10.03</v>
      </c>
      <c r="U45" s="32">
        <v>20.18</v>
      </c>
      <c r="X45" s="54"/>
      <c r="Y45" s="77"/>
      <c r="Z45" s="77"/>
      <c r="AA45" s="200"/>
      <c r="AB45" s="200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54"/>
      <c r="AN45" s="193"/>
      <c r="AO45" s="54"/>
      <c r="AP45" s="54"/>
      <c r="AQ45" s="54"/>
      <c r="AR45" s="54"/>
      <c r="AS45" s="54"/>
      <c r="AT45" s="54"/>
      <c r="AU45" s="54"/>
      <c r="AV45" s="77"/>
      <c r="AW45" s="77"/>
      <c r="AX45" s="200"/>
      <c r="AY45" s="200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91"/>
      <c r="BK45" s="164"/>
      <c r="BL45" s="91"/>
      <c r="BM45" s="91"/>
      <c r="BN45" s="91"/>
      <c r="BO45" s="91"/>
      <c r="BP45" s="91"/>
      <c r="BQ45" s="91"/>
      <c r="BR45" s="149"/>
      <c r="BS45" s="156"/>
      <c r="BT45" s="157"/>
      <c r="BU45" s="157"/>
      <c r="BV45" s="157"/>
      <c r="BW45" s="157"/>
      <c r="BX45" s="157"/>
      <c r="BY45" s="91"/>
      <c r="BZ45" s="91"/>
      <c r="CA45" s="91"/>
      <c r="CB45" s="91"/>
      <c r="CC45" s="91"/>
      <c r="CD45" s="91"/>
      <c r="CE45" s="91"/>
      <c r="CF45" s="91"/>
    </row>
    <row r="46" spans="24:84" ht="12.75"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5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91"/>
      <c r="BK46" s="91"/>
      <c r="BL46" s="91"/>
      <c r="BM46" s="91"/>
      <c r="BN46" s="91"/>
      <c r="BO46" s="91"/>
      <c r="BP46" s="91"/>
      <c r="BQ46" s="91"/>
      <c r="BR46" s="91"/>
      <c r="BS46" s="147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</row>
    <row r="47" spans="24:84" s="40" customFormat="1" ht="12.75"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160"/>
      <c r="BK47" s="91"/>
      <c r="BL47" s="91"/>
      <c r="BM47" s="91"/>
      <c r="BN47" s="91"/>
      <c r="BO47" s="91"/>
      <c r="BP47" s="91"/>
      <c r="BQ47" s="160"/>
      <c r="BR47" s="158"/>
      <c r="BS47" s="159"/>
      <c r="BT47" s="159"/>
      <c r="BU47" s="159"/>
      <c r="BV47" s="159"/>
      <c r="BW47" s="159"/>
      <c r="BX47" s="159"/>
      <c r="BY47" s="160"/>
      <c r="BZ47" s="160"/>
      <c r="CA47" s="160"/>
      <c r="CB47" s="160"/>
      <c r="CC47" s="160"/>
      <c r="CD47" s="160"/>
      <c r="CE47" s="160"/>
      <c r="CF47" s="160"/>
    </row>
    <row r="48" spans="1:84" ht="15.75">
      <c r="A48" s="30" t="s">
        <v>94</v>
      </c>
      <c r="X48" s="72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72"/>
      <c r="AW48" s="55"/>
      <c r="AX48" s="54"/>
      <c r="AY48" s="186"/>
      <c r="AZ48" s="54"/>
      <c r="BA48" s="54"/>
      <c r="BB48" s="54"/>
      <c r="BC48" s="54"/>
      <c r="BD48" s="72"/>
      <c r="BE48" s="54"/>
      <c r="BF48" s="54"/>
      <c r="BG48" s="54"/>
      <c r="BH48" s="54"/>
      <c r="BI48" s="54"/>
      <c r="BJ48" s="91"/>
      <c r="BK48" s="160"/>
      <c r="BL48" s="160"/>
      <c r="BM48" s="160"/>
      <c r="BN48" s="160"/>
      <c r="BO48" s="160"/>
      <c r="BP48" s="160"/>
      <c r="BQ48" s="91"/>
      <c r="BR48" s="91"/>
      <c r="BS48" s="155"/>
      <c r="BT48" s="63"/>
      <c r="BU48" s="63"/>
      <c r="BV48" s="63"/>
      <c r="BW48" s="63"/>
      <c r="BX48" s="63"/>
      <c r="BY48" s="91"/>
      <c r="BZ48" s="91"/>
      <c r="CA48" s="91"/>
      <c r="CB48" s="91"/>
      <c r="CC48" s="91"/>
      <c r="CD48" s="91"/>
      <c r="CE48" s="91"/>
      <c r="CF48" s="91"/>
    </row>
    <row r="49" spans="24:84" ht="12.75"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77"/>
      <c r="AW49" s="55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91"/>
      <c r="BK49" s="91"/>
      <c r="BL49" s="91"/>
      <c r="BM49" s="91"/>
      <c r="BN49" s="91"/>
      <c r="BO49" s="91"/>
      <c r="BP49" s="91"/>
      <c r="BQ49" s="91"/>
      <c r="BR49" s="91"/>
      <c r="BS49" s="155"/>
      <c r="BT49" s="63"/>
      <c r="BU49" s="63"/>
      <c r="BV49" s="63"/>
      <c r="BW49" s="63"/>
      <c r="BX49" s="63"/>
      <c r="BY49" s="91"/>
      <c r="BZ49" s="91"/>
      <c r="CA49" s="91"/>
      <c r="CB49" s="91"/>
      <c r="CC49" s="91"/>
      <c r="CD49" s="91"/>
      <c r="CE49" s="91"/>
      <c r="CF49" s="91"/>
    </row>
    <row r="50" spans="2:84" ht="12.75">
      <c r="B50" s="66"/>
      <c r="C50" s="120" t="s">
        <v>8</v>
      </c>
      <c r="D50" s="111" t="s">
        <v>15</v>
      </c>
      <c r="E50" s="66"/>
      <c r="F50" s="39" t="s">
        <v>16</v>
      </c>
      <c r="G50" s="66"/>
      <c r="H50" s="39" t="s">
        <v>17</v>
      </c>
      <c r="I50" s="66"/>
      <c r="J50" s="39" t="s">
        <v>18</v>
      </c>
      <c r="K50" s="66"/>
      <c r="L50" s="39" t="s">
        <v>19</v>
      </c>
      <c r="M50" s="66"/>
      <c r="N50" s="39" t="s">
        <v>24</v>
      </c>
      <c r="O50" s="66"/>
      <c r="Q50" s="66"/>
      <c r="R50" s="67" t="s">
        <v>31</v>
      </c>
      <c r="S50" s="66"/>
      <c r="T50" s="66"/>
      <c r="U50" s="66"/>
      <c r="X50" s="54"/>
      <c r="Y50" s="56"/>
      <c r="Z50" s="190"/>
      <c r="AA50" s="74"/>
      <c r="AB50" s="56"/>
      <c r="AC50" s="74"/>
      <c r="AD50" s="56"/>
      <c r="AE50" s="74"/>
      <c r="AF50" s="56"/>
      <c r="AG50" s="74"/>
      <c r="AH50" s="56"/>
      <c r="AI50" s="74"/>
      <c r="AJ50" s="56"/>
      <c r="AK50" s="74"/>
      <c r="AL50" s="56"/>
      <c r="AM50" s="56"/>
      <c r="AN50" s="56"/>
      <c r="AO50" s="102"/>
      <c r="AP50" s="56"/>
      <c r="AQ50" s="56"/>
      <c r="AR50" s="56"/>
      <c r="AS50" s="54"/>
      <c r="AT50" s="54"/>
      <c r="AU50" s="54"/>
      <c r="AV50" s="54"/>
      <c r="AW50" s="55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91"/>
      <c r="BK50" s="91"/>
      <c r="BL50" s="91"/>
      <c r="BM50" s="91"/>
      <c r="BN50" s="91"/>
      <c r="BO50" s="91"/>
      <c r="BP50" s="91"/>
      <c r="BQ50" s="91"/>
      <c r="BR50" s="149"/>
      <c r="BS50" s="156"/>
      <c r="BT50" s="157"/>
      <c r="BU50" s="157"/>
      <c r="BV50" s="157"/>
      <c r="BW50" s="157"/>
      <c r="BX50" s="157"/>
      <c r="BY50" s="91"/>
      <c r="BZ50" s="91"/>
      <c r="CA50" s="91"/>
      <c r="CB50" s="91"/>
      <c r="CC50" s="91"/>
      <c r="CD50" s="91"/>
      <c r="CE50" s="91"/>
      <c r="CF50" s="91"/>
    </row>
    <row r="51" spans="2:84" ht="12.75">
      <c r="B51" s="38" t="s">
        <v>21</v>
      </c>
      <c r="C51" s="121"/>
      <c r="D51" s="90"/>
      <c r="E51" s="105" t="s">
        <v>25</v>
      </c>
      <c r="F51" s="32"/>
      <c r="G51" s="105" t="s">
        <v>25</v>
      </c>
      <c r="H51" s="32"/>
      <c r="I51" s="105" t="s">
        <v>25</v>
      </c>
      <c r="J51" s="32"/>
      <c r="K51" s="105" t="s">
        <v>25</v>
      </c>
      <c r="L51" s="32"/>
      <c r="M51" s="105" t="s">
        <v>25</v>
      </c>
      <c r="N51" s="32"/>
      <c r="O51" s="105" t="s">
        <v>25</v>
      </c>
      <c r="Q51" s="66"/>
      <c r="R51" s="67" t="s">
        <v>28</v>
      </c>
      <c r="S51" s="67" t="s">
        <v>30</v>
      </c>
      <c r="T51" s="67" t="s">
        <v>73</v>
      </c>
      <c r="U51" s="71" t="s">
        <v>41</v>
      </c>
      <c r="X51" s="54"/>
      <c r="Y51" s="73"/>
      <c r="Z51" s="55"/>
      <c r="AA51" s="54"/>
      <c r="AB51" s="191"/>
      <c r="AC51" s="54"/>
      <c r="AD51" s="191"/>
      <c r="AE51" s="54"/>
      <c r="AF51" s="191"/>
      <c r="AG51" s="54"/>
      <c r="AH51" s="191"/>
      <c r="AI51" s="54"/>
      <c r="AJ51" s="191"/>
      <c r="AK51" s="54"/>
      <c r="AL51" s="191"/>
      <c r="AM51" s="56"/>
      <c r="AN51" s="56"/>
      <c r="AO51" s="102"/>
      <c r="AP51" s="102"/>
      <c r="AQ51" s="102"/>
      <c r="AR51" s="101"/>
      <c r="AS51" s="54"/>
      <c r="AT51" s="54"/>
      <c r="AU51" s="54"/>
      <c r="AV51" s="73"/>
      <c r="AW51" s="74"/>
      <c r="AX51" s="74"/>
      <c r="AY51" s="74"/>
      <c r="AZ51" s="74"/>
      <c r="BA51" s="74"/>
      <c r="BB51" s="74"/>
      <c r="BC51" s="56"/>
      <c r="BD51" s="56"/>
      <c r="BE51" s="56"/>
      <c r="BF51" s="102"/>
      <c r="BG51" s="102"/>
      <c r="BH51" s="102"/>
      <c r="BI51" s="56"/>
      <c r="BJ51" s="91"/>
      <c r="BK51" s="91"/>
      <c r="BL51" s="91"/>
      <c r="BM51" s="91"/>
      <c r="BN51" s="91"/>
      <c r="BO51" s="91"/>
      <c r="BP51" s="91"/>
      <c r="BQ51" s="91"/>
      <c r="BR51" s="91"/>
      <c r="BS51" s="147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</row>
    <row r="52" spans="2:84" s="43" customFormat="1" ht="12.75">
      <c r="B52" s="32" t="s">
        <v>7</v>
      </c>
      <c r="C52" s="122">
        <v>22414</v>
      </c>
      <c r="D52" s="112">
        <v>14810</v>
      </c>
      <c r="E52" s="104">
        <v>66.07</v>
      </c>
      <c r="F52" s="32">
        <v>1</v>
      </c>
      <c r="G52" s="32">
        <v>0</v>
      </c>
      <c r="H52" s="32">
        <v>537</v>
      </c>
      <c r="I52" s="32">
        <v>2.4</v>
      </c>
      <c r="J52" s="32">
        <v>5803</v>
      </c>
      <c r="K52" s="32">
        <v>25.89</v>
      </c>
      <c r="L52" s="32">
        <v>1153</v>
      </c>
      <c r="M52" s="32">
        <v>5.14</v>
      </c>
      <c r="N52" s="32">
        <v>110</v>
      </c>
      <c r="O52" s="32">
        <v>0.49</v>
      </c>
      <c r="Q52" s="32"/>
      <c r="R52" s="204">
        <v>6119</v>
      </c>
      <c r="S52" s="204">
        <v>7036</v>
      </c>
      <c r="T52" s="204">
        <v>1065</v>
      </c>
      <c r="U52" s="205">
        <v>2949</v>
      </c>
      <c r="X52" s="58"/>
      <c r="Y52" s="54"/>
      <c r="Z52" s="183"/>
      <c r="AA52" s="55"/>
      <c r="AB52" s="55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8"/>
      <c r="AT52" s="58"/>
      <c r="AU52" s="58"/>
      <c r="AV52" s="54"/>
      <c r="AW52" s="75"/>
      <c r="AX52" s="82"/>
      <c r="AY52" s="82"/>
      <c r="AZ52" s="82"/>
      <c r="BA52" s="82"/>
      <c r="BB52" s="82"/>
      <c r="BC52" s="54"/>
      <c r="BD52" s="54"/>
      <c r="BE52" s="54"/>
      <c r="BF52" s="54"/>
      <c r="BG52" s="54"/>
      <c r="BH52" s="54"/>
      <c r="BI52" s="54"/>
      <c r="BJ52" s="154"/>
      <c r="BK52" s="91"/>
      <c r="BL52" s="91"/>
      <c r="BM52" s="91"/>
      <c r="BN52" s="91"/>
      <c r="BO52" s="91"/>
      <c r="BP52" s="91"/>
      <c r="BQ52" s="154"/>
      <c r="BR52" s="161"/>
      <c r="BS52" s="162"/>
      <c r="BT52" s="162"/>
      <c r="BU52" s="162"/>
      <c r="BV52" s="162"/>
      <c r="BW52" s="162"/>
      <c r="BX52" s="162"/>
      <c r="BY52" s="154"/>
      <c r="BZ52" s="154"/>
      <c r="CA52" s="154"/>
      <c r="CB52" s="154"/>
      <c r="CC52" s="154"/>
      <c r="CD52" s="154"/>
      <c r="CE52" s="154"/>
      <c r="CF52" s="154"/>
    </row>
    <row r="53" spans="2:84" ht="12.75">
      <c r="B53" s="32" t="s">
        <v>6</v>
      </c>
      <c r="C53" s="122">
        <v>20620</v>
      </c>
      <c r="D53" s="112">
        <v>2960</v>
      </c>
      <c r="E53" s="104">
        <v>14.35</v>
      </c>
      <c r="F53" s="32">
        <v>80</v>
      </c>
      <c r="G53" s="32">
        <v>0.39</v>
      </c>
      <c r="H53" s="32">
        <v>3406</v>
      </c>
      <c r="I53" s="32">
        <v>16.52</v>
      </c>
      <c r="J53" s="32">
        <v>8274</v>
      </c>
      <c r="K53" s="32">
        <v>40.13</v>
      </c>
      <c r="L53" s="32">
        <v>5800</v>
      </c>
      <c r="M53" s="32">
        <v>28.13</v>
      </c>
      <c r="N53" s="32">
        <v>100</v>
      </c>
      <c r="O53" s="32">
        <v>0.48</v>
      </c>
      <c r="Q53" s="32"/>
      <c r="R53" s="32"/>
      <c r="S53" s="32"/>
      <c r="T53" s="32"/>
      <c r="U53" s="32"/>
      <c r="X53" s="54"/>
      <c r="Y53" s="54"/>
      <c r="Z53" s="183"/>
      <c r="AA53" s="55"/>
      <c r="AB53" s="55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75"/>
      <c r="AX53" s="82"/>
      <c r="AY53" s="82"/>
      <c r="AZ53" s="82"/>
      <c r="BA53" s="82"/>
      <c r="BB53" s="82"/>
      <c r="BC53" s="54"/>
      <c r="BD53" s="54"/>
      <c r="BE53" s="54"/>
      <c r="BF53" s="183"/>
      <c r="BG53" s="187"/>
      <c r="BH53" s="187"/>
      <c r="BI53" s="54"/>
      <c r="BJ53" s="91"/>
      <c r="BK53" s="154"/>
      <c r="BL53" s="154"/>
      <c r="BM53" s="154"/>
      <c r="BN53" s="154"/>
      <c r="BO53" s="154"/>
      <c r="BP53" s="154"/>
      <c r="BQ53" s="91"/>
      <c r="BR53" s="91"/>
      <c r="BS53" s="155"/>
      <c r="BT53" s="63"/>
      <c r="BU53" s="63"/>
      <c r="BV53" s="63"/>
      <c r="BW53" s="63"/>
      <c r="BX53" s="63"/>
      <c r="BY53" s="91"/>
      <c r="BZ53" s="91"/>
      <c r="CA53" s="91"/>
      <c r="CB53" s="91"/>
      <c r="CC53" s="91"/>
      <c r="CD53" s="91"/>
      <c r="CE53" s="91"/>
      <c r="CF53" s="91"/>
    </row>
    <row r="54" spans="2:84" ht="15.75">
      <c r="B54" s="31" t="s">
        <v>8</v>
      </c>
      <c r="C54" s="123">
        <v>43034</v>
      </c>
      <c r="D54" s="113">
        <v>17770</v>
      </c>
      <c r="E54" s="106">
        <v>41.29</v>
      </c>
      <c r="F54" s="31">
        <v>81</v>
      </c>
      <c r="G54" s="31">
        <v>0.19</v>
      </c>
      <c r="H54" s="31">
        <v>3943</v>
      </c>
      <c r="I54" s="31">
        <v>9.16</v>
      </c>
      <c r="J54" s="31">
        <v>14077</v>
      </c>
      <c r="K54" s="31">
        <v>32.71</v>
      </c>
      <c r="L54" s="31">
        <v>6953</v>
      </c>
      <c r="M54" s="31">
        <v>16.16</v>
      </c>
      <c r="N54" s="31">
        <v>210</v>
      </c>
      <c r="O54" s="31">
        <v>0.49</v>
      </c>
      <c r="Q54" s="85" t="s">
        <v>25</v>
      </c>
      <c r="R54" s="32">
        <v>43.03</v>
      </c>
      <c r="S54" s="32">
        <v>49.48</v>
      </c>
      <c r="T54" s="32">
        <v>7.49</v>
      </c>
      <c r="U54" s="32">
        <v>20.74</v>
      </c>
      <c r="X54" s="54"/>
      <c r="Y54" s="77"/>
      <c r="Z54" s="77"/>
      <c r="AA54" s="192"/>
      <c r="AB54" s="192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54"/>
      <c r="AN54" s="193"/>
      <c r="AO54" s="54"/>
      <c r="AP54" s="54"/>
      <c r="AQ54" s="54"/>
      <c r="AR54" s="54"/>
      <c r="AS54" s="54"/>
      <c r="AT54" s="54"/>
      <c r="AU54" s="54"/>
      <c r="AV54" s="77"/>
      <c r="AW54" s="78"/>
      <c r="AX54" s="79"/>
      <c r="AY54" s="79"/>
      <c r="AZ54" s="79"/>
      <c r="BA54" s="79"/>
      <c r="BB54" s="79"/>
      <c r="BC54" s="54"/>
      <c r="BD54" s="54"/>
      <c r="BE54" s="54"/>
      <c r="BF54" s="183"/>
      <c r="BG54" s="187"/>
      <c r="BH54" s="187"/>
      <c r="BI54" s="54"/>
      <c r="BJ54" s="91"/>
      <c r="BK54" s="91"/>
      <c r="BL54" s="91"/>
      <c r="BM54" s="91"/>
      <c r="BN54" s="91"/>
      <c r="BO54" s="91"/>
      <c r="BP54" s="91"/>
      <c r="BQ54" s="91"/>
      <c r="BR54" s="91"/>
      <c r="BS54" s="155"/>
      <c r="BT54" s="63"/>
      <c r="BU54" s="63"/>
      <c r="BV54" s="63"/>
      <c r="BW54" s="63"/>
      <c r="BX54" s="63"/>
      <c r="BY54" s="91"/>
      <c r="BZ54" s="91"/>
      <c r="CA54" s="91"/>
      <c r="CB54" s="91"/>
      <c r="CC54" s="91"/>
      <c r="CD54" s="91"/>
      <c r="CE54" s="91"/>
      <c r="CF54" s="91"/>
    </row>
    <row r="55" spans="2:84" ht="15">
      <c r="B55" s="32"/>
      <c r="C55" s="122"/>
      <c r="D55" s="11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74"/>
      <c r="Q55" s="87"/>
      <c r="R55" s="32"/>
      <c r="S55" s="32"/>
      <c r="T55" s="32"/>
      <c r="U55" s="32"/>
      <c r="X55" s="54"/>
      <c r="Y55" s="54"/>
      <c r="Z55" s="183"/>
      <c r="AA55" s="55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177"/>
      <c r="AO55" s="54"/>
      <c r="AP55" s="54"/>
      <c r="AQ55" s="54"/>
      <c r="AR55" s="54"/>
      <c r="AS55" s="54"/>
      <c r="AT55" s="54"/>
      <c r="AU55" s="54"/>
      <c r="AV55" s="54"/>
      <c r="AW55" s="55"/>
      <c r="AX55" s="54"/>
      <c r="AY55" s="54"/>
      <c r="AZ55" s="54"/>
      <c r="BA55" s="54"/>
      <c r="BB55" s="54"/>
      <c r="BC55" s="54"/>
      <c r="BD55" s="54"/>
      <c r="BE55" s="54"/>
      <c r="BF55" s="183"/>
      <c r="BG55" s="188"/>
      <c r="BH55" s="188"/>
      <c r="BI55" s="54"/>
      <c r="BJ55" s="91"/>
      <c r="BK55" s="91"/>
      <c r="BL55" s="91"/>
      <c r="BM55" s="91"/>
      <c r="BN55" s="91"/>
      <c r="BO55" s="91"/>
      <c r="BP55" s="91"/>
      <c r="BQ55" s="91"/>
      <c r="BR55" s="149"/>
      <c r="BS55" s="156"/>
      <c r="BT55" s="157"/>
      <c r="BU55" s="157"/>
      <c r="BV55" s="157"/>
      <c r="BW55" s="157"/>
      <c r="BX55" s="157"/>
      <c r="BY55" s="91"/>
      <c r="BZ55" s="91"/>
      <c r="CA55" s="91"/>
      <c r="CB55" s="91"/>
      <c r="CC55" s="91"/>
      <c r="CD55" s="91"/>
      <c r="CE55" s="91"/>
      <c r="CF55" s="91"/>
    </row>
    <row r="56" spans="2:84" ht="15">
      <c r="B56" s="41" t="s">
        <v>22</v>
      </c>
      <c r="C56" s="122"/>
      <c r="D56" s="114" t="s">
        <v>15</v>
      </c>
      <c r="E56" s="68"/>
      <c r="F56" s="42" t="s">
        <v>16</v>
      </c>
      <c r="G56" s="68"/>
      <c r="H56" s="42" t="s">
        <v>17</v>
      </c>
      <c r="I56" s="68"/>
      <c r="J56" s="42" t="s">
        <v>18</v>
      </c>
      <c r="K56" s="68"/>
      <c r="L56" s="42" t="s">
        <v>19</v>
      </c>
      <c r="M56" s="68"/>
      <c r="N56" s="42" t="s">
        <v>24</v>
      </c>
      <c r="O56" s="68"/>
      <c r="P56" s="76"/>
      <c r="Q56" s="86"/>
      <c r="R56" s="68"/>
      <c r="S56" s="68"/>
      <c r="T56" s="68"/>
      <c r="U56" s="68"/>
      <c r="X56" s="54"/>
      <c r="Y56" s="80"/>
      <c r="Z56" s="183"/>
      <c r="AA56" s="81"/>
      <c r="AB56" s="57"/>
      <c r="AC56" s="81"/>
      <c r="AD56" s="57"/>
      <c r="AE56" s="81"/>
      <c r="AF56" s="57"/>
      <c r="AG56" s="81"/>
      <c r="AH56" s="57"/>
      <c r="AI56" s="81"/>
      <c r="AJ56" s="57"/>
      <c r="AK56" s="81"/>
      <c r="AL56" s="57"/>
      <c r="AM56" s="57"/>
      <c r="AN56" s="194"/>
      <c r="AO56" s="57"/>
      <c r="AP56" s="57"/>
      <c r="AQ56" s="57"/>
      <c r="AR56" s="57"/>
      <c r="AS56" s="54"/>
      <c r="AT56" s="54"/>
      <c r="AU56" s="54"/>
      <c r="AV56" s="80"/>
      <c r="AW56" s="81"/>
      <c r="AX56" s="81"/>
      <c r="AY56" s="81"/>
      <c r="AZ56" s="81"/>
      <c r="BA56" s="81"/>
      <c r="BB56" s="81"/>
      <c r="BC56" s="57"/>
      <c r="BD56" s="57"/>
      <c r="BE56" s="57"/>
      <c r="BF56" s="183"/>
      <c r="BG56" s="187"/>
      <c r="BH56" s="187"/>
      <c r="BI56" s="57"/>
      <c r="BJ56" s="91"/>
      <c r="BK56" s="91"/>
      <c r="BL56" s="91"/>
      <c r="BM56" s="91"/>
      <c r="BN56" s="91"/>
      <c r="BO56" s="91"/>
      <c r="BP56" s="91"/>
      <c r="BQ56" s="91"/>
      <c r="BR56" s="91"/>
      <c r="BS56" s="147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</row>
    <row r="57" spans="2:84" ht="15">
      <c r="B57" s="32" t="s">
        <v>7</v>
      </c>
      <c r="C57" s="122">
        <v>1275</v>
      </c>
      <c r="D57" s="115">
        <v>634</v>
      </c>
      <c r="E57" s="104">
        <v>49.73</v>
      </c>
      <c r="F57" s="33">
        <v>5</v>
      </c>
      <c r="G57" s="32">
        <v>0.39</v>
      </c>
      <c r="H57" s="33">
        <v>348</v>
      </c>
      <c r="I57" s="32">
        <v>27.29</v>
      </c>
      <c r="J57" s="33">
        <v>39</v>
      </c>
      <c r="K57" s="32">
        <v>3.06</v>
      </c>
      <c r="L57" s="33">
        <v>248</v>
      </c>
      <c r="M57" s="32">
        <v>19.45</v>
      </c>
      <c r="N57" s="33">
        <v>1</v>
      </c>
      <c r="O57" s="32">
        <v>0.08</v>
      </c>
      <c r="P57" s="76"/>
      <c r="Q57" s="87"/>
      <c r="R57" s="32">
        <v>388</v>
      </c>
      <c r="S57" s="32">
        <v>6</v>
      </c>
      <c r="T57" s="103">
        <v>200</v>
      </c>
      <c r="U57" s="103">
        <v>171</v>
      </c>
      <c r="X57" s="54"/>
      <c r="Y57" s="54"/>
      <c r="Z57" s="183"/>
      <c r="AA57" s="202"/>
      <c r="AB57" s="5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54"/>
      <c r="AN57" s="177"/>
      <c r="AO57" s="54"/>
      <c r="AP57" s="54"/>
      <c r="AQ57" s="91"/>
      <c r="AR57" s="91"/>
      <c r="AS57" s="54"/>
      <c r="AT57" s="54"/>
      <c r="AU57" s="54"/>
      <c r="AV57" s="54"/>
      <c r="AW57" s="75"/>
      <c r="AX57" s="82"/>
      <c r="AY57" s="82"/>
      <c r="AZ57" s="82"/>
      <c r="BA57" s="82"/>
      <c r="BB57" s="82"/>
      <c r="BC57" s="54"/>
      <c r="BD57" s="54"/>
      <c r="BE57" s="54"/>
      <c r="BF57" s="183"/>
      <c r="BG57" s="187"/>
      <c r="BH57" s="187"/>
      <c r="BI57" s="54"/>
      <c r="BJ57" s="91"/>
      <c r="BK57" s="91"/>
      <c r="BL57" s="91"/>
      <c r="BM57" s="91"/>
      <c r="BN57" s="91"/>
      <c r="BO57" s="91"/>
      <c r="BP57" s="91"/>
      <c r="BQ57" s="91"/>
      <c r="BR57" s="91"/>
      <c r="BS57" s="147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</row>
    <row r="58" spans="2:84" ht="15.75">
      <c r="B58" s="32" t="s">
        <v>6</v>
      </c>
      <c r="C58" s="122">
        <v>3075</v>
      </c>
      <c r="D58" s="115">
        <v>0</v>
      </c>
      <c r="E58" s="104">
        <v>0</v>
      </c>
      <c r="F58" s="33">
        <v>83</v>
      </c>
      <c r="G58" s="32">
        <v>2.7</v>
      </c>
      <c r="H58" s="33">
        <v>675</v>
      </c>
      <c r="I58" s="32">
        <v>21.95</v>
      </c>
      <c r="J58" s="33">
        <v>744</v>
      </c>
      <c r="K58" s="32">
        <v>24.2</v>
      </c>
      <c r="L58" s="33">
        <v>1355</v>
      </c>
      <c r="M58" s="32">
        <v>44.07</v>
      </c>
      <c r="N58" s="33">
        <v>218</v>
      </c>
      <c r="O58" s="32">
        <v>7.09</v>
      </c>
      <c r="P58" s="79"/>
      <c r="R58" s="32"/>
      <c r="S58" s="32"/>
      <c r="T58" s="32"/>
      <c r="U58" s="103"/>
      <c r="X58" s="54"/>
      <c r="Y58" s="54"/>
      <c r="Z58" s="77"/>
      <c r="AA58" s="203"/>
      <c r="AB58" s="192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54"/>
      <c r="AN58" s="54"/>
      <c r="AO58" s="54"/>
      <c r="AP58" s="54"/>
      <c r="AQ58" s="54"/>
      <c r="AR58" s="91"/>
      <c r="AS58" s="54"/>
      <c r="AT58" s="54"/>
      <c r="AU58" s="54"/>
      <c r="AV58" s="54"/>
      <c r="AW58" s="75"/>
      <c r="AX58" s="82"/>
      <c r="AY58" s="82"/>
      <c r="AZ58" s="82"/>
      <c r="BA58" s="82"/>
      <c r="BB58" s="82"/>
      <c r="BC58" s="54"/>
      <c r="BD58" s="54"/>
      <c r="BE58" s="54"/>
      <c r="BF58" s="183"/>
      <c r="BG58" s="188"/>
      <c r="BH58" s="188"/>
      <c r="BI58" s="54"/>
      <c r="BJ58" s="91"/>
      <c r="BK58" s="91"/>
      <c r="BL58" s="91"/>
      <c r="BM58" s="91"/>
      <c r="BN58" s="91"/>
      <c r="BO58" s="91"/>
      <c r="BP58" s="91"/>
      <c r="BQ58" s="91"/>
      <c r="BR58" s="146"/>
      <c r="BS58" s="147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</row>
    <row r="59" spans="1:84" ht="15.75">
      <c r="A59" s="40"/>
      <c r="B59" s="31" t="s">
        <v>8</v>
      </c>
      <c r="C59" s="123">
        <v>4350</v>
      </c>
      <c r="D59" s="116">
        <v>634</v>
      </c>
      <c r="E59" s="106">
        <v>14.57</v>
      </c>
      <c r="F59" s="61">
        <v>88</v>
      </c>
      <c r="G59" s="31">
        <v>2.02</v>
      </c>
      <c r="H59" s="61">
        <v>1023</v>
      </c>
      <c r="I59" s="31">
        <v>23.52</v>
      </c>
      <c r="J59" s="61">
        <v>783</v>
      </c>
      <c r="K59" s="31">
        <v>18</v>
      </c>
      <c r="L59" s="61">
        <v>1603</v>
      </c>
      <c r="M59" s="31">
        <v>36.85</v>
      </c>
      <c r="N59" s="61">
        <v>219</v>
      </c>
      <c r="O59" s="31">
        <v>5.03</v>
      </c>
      <c r="P59" s="54"/>
      <c r="Q59" s="85" t="s">
        <v>25</v>
      </c>
      <c r="R59" s="32">
        <v>65.32</v>
      </c>
      <c r="S59" s="32">
        <v>1.01</v>
      </c>
      <c r="T59" s="32">
        <v>33.67</v>
      </c>
      <c r="U59" s="32">
        <v>28.79</v>
      </c>
      <c r="X59" s="54"/>
      <c r="Y59" s="77"/>
      <c r="Z59" s="183"/>
      <c r="AA59" s="55"/>
      <c r="AB59" s="55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193"/>
      <c r="AO59" s="54"/>
      <c r="AP59" s="54"/>
      <c r="AQ59" s="54"/>
      <c r="AR59" s="54"/>
      <c r="AS59" s="54"/>
      <c r="AT59" s="54"/>
      <c r="AU59" s="54"/>
      <c r="AV59" s="77"/>
      <c r="AW59" s="78"/>
      <c r="AX59" s="79"/>
      <c r="AY59" s="79"/>
      <c r="AZ59" s="79"/>
      <c r="BA59" s="79"/>
      <c r="BB59" s="79"/>
      <c r="BC59" s="54"/>
      <c r="BD59" s="54"/>
      <c r="BE59" s="54"/>
      <c r="BF59" s="54"/>
      <c r="BG59" s="54"/>
      <c r="BH59" s="54"/>
      <c r="BI59" s="54"/>
      <c r="BJ59" s="91"/>
      <c r="BK59" s="91"/>
      <c r="BL59" s="91"/>
      <c r="BM59" s="91"/>
      <c r="BN59" s="91"/>
      <c r="BO59" s="91"/>
      <c r="BP59" s="91"/>
      <c r="BQ59" s="91"/>
      <c r="BR59" s="91"/>
      <c r="BS59" s="147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</row>
    <row r="60" spans="1:84" s="37" customFormat="1" ht="15">
      <c r="A60"/>
      <c r="B60" s="32"/>
      <c r="C60" s="122"/>
      <c r="D60" s="112"/>
      <c r="E60" s="104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81"/>
      <c r="Q60" s="87"/>
      <c r="R60" s="32"/>
      <c r="S60" s="32"/>
      <c r="T60" s="32"/>
      <c r="U60" s="32"/>
      <c r="X60" s="56"/>
      <c r="Y60" s="54"/>
      <c r="Z60" s="55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177"/>
      <c r="AO60" s="54"/>
      <c r="AP60" s="54"/>
      <c r="AQ60" s="54"/>
      <c r="AR60" s="54"/>
      <c r="AS60" s="56"/>
      <c r="AT60" s="56"/>
      <c r="AU60" s="56"/>
      <c r="AV60" s="54"/>
      <c r="AW60" s="55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91"/>
      <c r="BK60" s="91"/>
      <c r="BL60" s="91"/>
      <c r="BM60" s="91"/>
      <c r="BN60" s="91"/>
      <c r="BO60" s="91"/>
      <c r="BP60" s="91"/>
      <c r="BQ60" s="153"/>
      <c r="BR60" s="151"/>
      <c r="BS60" s="152"/>
      <c r="BT60" s="152"/>
      <c r="BU60" s="152"/>
      <c r="BV60" s="152"/>
      <c r="BW60" s="152"/>
      <c r="BX60" s="152"/>
      <c r="BY60" s="152"/>
      <c r="BZ60" s="153"/>
      <c r="CA60" s="153"/>
      <c r="CB60" s="101"/>
      <c r="CC60" s="153"/>
      <c r="CD60" s="153"/>
      <c r="CE60" s="153"/>
      <c r="CF60" s="153"/>
    </row>
    <row r="61" spans="2:84" ht="15">
      <c r="B61" s="44" t="s">
        <v>23</v>
      </c>
      <c r="C61" s="122"/>
      <c r="D61" s="117" t="s">
        <v>15</v>
      </c>
      <c r="E61" s="104"/>
      <c r="F61" s="45" t="s">
        <v>16</v>
      </c>
      <c r="G61" s="69"/>
      <c r="H61" s="45" t="s">
        <v>17</v>
      </c>
      <c r="I61" s="69"/>
      <c r="J61" s="45" t="s">
        <v>18</v>
      </c>
      <c r="K61" s="69"/>
      <c r="L61" s="45" t="s">
        <v>19</v>
      </c>
      <c r="M61" s="69"/>
      <c r="N61" s="45" t="s">
        <v>24</v>
      </c>
      <c r="O61" s="69"/>
      <c r="P61" s="82"/>
      <c r="Q61" s="88"/>
      <c r="R61" s="69"/>
      <c r="S61" s="69"/>
      <c r="T61" s="69"/>
      <c r="U61" s="69"/>
      <c r="X61" s="54"/>
      <c r="Y61" s="83"/>
      <c r="Z61" s="183"/>
      <c r="AA61" s="84"/>
      <c r="AB61" s="55"/>
      <c r="AC61" s="84"/>
      <c r="AD61" s="58"/>
      <c r="AE61" s="84"/>
      <c r="AF61" s="58"/>
      <c r="AG61" s="84"/>
      <c r="AH61" s="58"/>
      <c r="AI61" s="84"/>
      <c r="AJ61" s="58"/>
      <c r="AK61" s="84"/>
      <c r="AL61" s="58"/>
      <c r="AM61" s="58"/>
      <c r="AN61" s="197"/>
      <c r="AO61" s="58"/>
      <c r="AP61" s="58"/>
      <c r="AQ61" s="58"/>
      <c r="AR61" s="58"/>
      <c r="AS61" s="54"/>
      <c r="AT61" s="54"/>
      <c r="AU61" s="54"/>
      <c r="AV61" s="83"/>
      <c r="AW61" s="84"/>
      <c r="AX61" s="84"/>
      <c r="AY61" s="84"/>
      <c r="AZ61" s="84"/>
      <c r="BA61" s="84"/>
      <c r="BB61" s="84"/>
      <c r="BC61" s="58"/>
      <c r="BD61" s="58"/>
      <c r="BE61" s="58"/>
      <c r="BF61" s="58"/>
      <c r="BG61" s="58"/>
      <c r="BH61" s="58"/>
      <c r="BI61" s="58"/>
      <c r="BJ61" s="153"/>
      <c r="BK61" s="153"/>
      <c r="BL61" s="153"/>
      <c r="BM61" s="153"/>
      <c r="BN61" s="153"/>
      <c r="BO61" s="153"/>
      <c r="BP61" s="153"/>
      <c r="BQ61" s="91"/>
      <c r="BR61" s="91"/>
      <c r="BS61" s="155"/>
      <c r="BT61" s="167"/>
      <c r="BU61" s="167"/>
      <c r="BV61" s="167"/>
      <c r="BW61" s="167"/>
      <c r="BX61" s="167"/>
      <c r="BY61" s="91"/>
      <c r="BZ61" s="91"/>
      <c r="CA61" s="91"/>
      <c r="CB61" s="101"/>
      <c r="CC61" s="101"/>
      <c r="CD61" s="101"/>
      <c r="CE61" s="101"/>
      <c r="CF61" s="91"/>
    </row>
    <row r="62" spans="2:84" ht="15">
      <c r="B62" s="32" t="s">
        <v>7</v>
      </c>
      <c r="C62" s="122">
        <v>26739</v>
      </c>
      <c r="D62" s="118">
        <v>19408</v>
      </c>
      <c r="E62" s="107">
        <v>72.59</v>
      </c>
      <c r="F62" s="108">
        <v>23</v>
      </c>
      <c r="G62" s="108">
        <v>0.09</v>
      </c>
      <c r="H62" s="108">
        <v>1104</v>
      </c>
      <c r="I62" s="108">
        <v>4.13</v>
      </c>
      <c r="J62" s="108">
        <v>5183</v>
      </c>
      <c r="K62" s="108">
        <v>19.38</v>
      </c>
      <c r="L62" s="108">
        <v>974</v>
      </c>
      <c r="M62" s="108">
        <v>3.64</v>
      </c>
      <c r="N62" s="108">
        <v>46</v>
      </c>
      <c r="O62" s="108">
        <v>0.17</v>
      </c>
      <c r="P62" s="82"/>
      <c r="Q62" s="87"/>
      <c r="R62" s="32">
        <v>6507</v>
      </c>
      <c r="S62" s="32">
        <v>7038</v>
      </c>
      <c r="T62" s="32">
        <v>1265</v>
      </c>
      <c r="U62" s="32">
        <v>3120</v>
      </c>
      <c r="X62" s="54"/>
      <c r="Y62" s="54"/>
      <c r="Z62" s="183"/>
      <c r="AA62" s="198"/>
      <c r="AB62" s="198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54"/>
      <c r="AN62" s="177"/>
      <c r="AO62" s="54"/>
      <c r="AP62" s="54"/>
      <c r="AQ62" s="54"/>
      <c r="AR62" s="54"/>
      <c r="AS62" s="54"/>
      <c r="AT62" s="54"/>
      <c r="AU62" s="54"/>
      <c r="AV62" s="54"/>
      <c r="AW62" s="75"/>
      <c r="AX62" s="82"/>
      <c r="AY62" s="82"/>
      <c r="AZ62" s="82"/>
      <c r="BA62" s="82"/>
      <c r="BB62" s="82"/>
      <c r="BC62" s="54"/>
      <c r="BD62" s="54"/>
      <c r="BE62" s="54"/>
      <c r="BF62" s="54"/>
      <c r="BG62" s="54"/>
      <c r="BH62" s="54"/>
      <c r="BI62" s="54"/>
      <c r="BJ62" s="91"/>
      <c r="BK62" s="91"/>
      <c r="BL62" s="91"/>
      <c r="BM62" s="91"/>
      <c r="BN62" s="91"/>
      <c r="BO62" s="91"/>
      <c r="BP62" s="91"/>
      <c r="BQ62" s="91"/>
      <c r="BR62" s="91"/>
      <c r="BS62" s="155"/>
      <c r="BT62" s="167"/>
      <c r="BU62" s="167"/>
      <c r="BV62" s="167"/>
      <c r="BW62" s="167"/>
      <c r="BX62" s="167"/>
      <c r="BY62" s="91"/>
      <c r="BZ62" s="91"/>
      <c r="CA62" s="91"/>
      <c r="CB62" s="91"/>
      <c r="CC62" s="91"/>
      <c r="CD62" s="91"/>
      <c r="CE62" s="91"/>
      <c r="CF62" s="91"/>
    </row>
    <row r="63" spans="2:84" ht="15.75">
      <c r="B63" s="32" t="s">
        <v>6</v>
      </c>
      <c r="C63" s="122">
        <v>26717</v>
      </c>
      <c r="D63" s="118">
        <v>1338</v>
      </c>
      <c r="E63" s="107">
        <v>5.01</v>
      </c>
      <c r="F63" s="108">
        <v>148</v>
      </c>
      <c r="G63" s="108">
        <v>0.55</v>
      </c>
      <c r="H63" s="108">
        <v>4705</v>
      </c>
      <c r="I63" s="108">
        <v>17.61</v>
      </c>
      <c r="J63" s="108">
        <v>11814</v>
      </c>
      <c r="K63" s="108">
        <v>44.22</v>
      </c>
      <c r="L63" s="108">
        <v>8351</v>
      </c>
      <c r="M63" s="108">
        <v>31.26</v>
      </c>
      <c r="N63" s="108">
        <v>361</v>
      </c>
      <c r="O63" s="108">
        <v>1.35</v>
      </c>
      <c r="P63" s="79"/>
      <c r="R63" s="32"/>
      <c r="S63" s="32"/>
      <c r="T63" s="32"/>
      <c r="U63" s="32"/>
      <c r="X63" s="54"/>
      <c r="Y63" s="54"/>
      <c r="Z63" s="183"/>
      <c r="AA63" s="198"/>
      <c r="AB63" s="198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75"/>
      <c r="AX63" s="82"/>
      <c r="AY63" s="82"/>
      <c r="AZ63" s="82"/>
      <c r="BA63" s="82"/>
      <c r="BB63" s="82"/>
      <c r="BC63" s="54"/>
      <c r="BD63" s="54"/>
      <c r="BE63" s="54"/>
      <c r="BF63" s="54"/>
      <c r="BG63" s="54"/>
      <c r="BH63" s="54"/>
      <c r="BI63" s="54"/>
      <c r="BJ63" s="91"/>
      <c r="BK63" s="91"/>
      <c r="BL63" s="91"/>
      <c r="BM63" s="91"/>
      <c r="BN63" s="91"/>
      <c r="BO63" s="91"/>
      <c r="BP63" s="91"/>
      <c r="BQ63" s="91"/>
      <c r="BR63" s="149"/>
      <c r="BS63" s="156"/>
      <c r="BT63" s="157"/>
      <c r="BU63" s="157"/>
      <c r="BV63" s="157"/>
      <c r="BW63" s="157"/>
      <c r="BX63" s="157"/>
      <c r="BY63" s="91"/>
      <c r="BZ63" s="91"/>
      <c r="CA63" s="163"/>
      <c r="CB63" s="91"/>
      <c r="CC63" s="91"/>
      <c r="CD63" s="91"/>
      <c r="CE63" s="91"/>
      <c r="CF63" s="91"/>
    </row>
    <row r="64" spans="1:84" ht="15.75">
      <c r="A64" s="43"/>
      <c r="B64" s="31" t="s">
        <v>8</v>
      </c>
      <c r="C64" s="123">
        <v>53455</v>
      </c>
      <c r="D64" s="119">
        <v>20746</v>
      </c>
      <c r="E64" s="109">
        <v>38.81</v>
      </c>
      <c r="F64" s="110">
        <v>171</v>
      </c>
      <c r="G64" s="110">
        <v>0.32</v>
      </c>
      <c r="H64" s="110">
        <v>5809</v>
      </c>
      <c r="I64" s="110">
        <v>10.87</v>
      </c>
      <c r="J64" s="110">
        <v>16997</v>
      </c>
      <c r="K64" s="110">
        <v>31.8</v>
      </c>
      <c r="L64" s="110">
        <v>9325</v>
      </c>
      <c r="M64" s="110">
        <v>17.44</v>
      </c>
      <c r="N64" s="110">
        <v>407</v>
      </c>
      <c r="O64" s="110">
        <v>0.76</v>
      </c>
      <c r="P64" s="82"/>
      <c r="Q64" s="85" t="s">
        <v>25</v>
      </c>
      <c r="R64" s="32">
        <v>43.94</v>
      </c>
      <c r="S64" s="32">
        <v>47.52</v>
      </c>
      <c r="T64" s="32">
        <v>8.54</v>
      </c>
      <c r="U64" s="32">
        <v>21.07</v>
      </c>
      <c r="X64" s="54"/>
      <c r="Y64" s="77"/>
      <c r="Z64" s="77"/>
      <c r="AA64" s="200"/>
      <c r="AB64" s="200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54"/>
      <c r="AN64" s="193"/>
      <c r="AO64" s="54"/>
      <c r="AP64" s="54"/>
      <c r="AQ64" s="54"/>
      <c r="AR64" s="54"/>
      <c r="AS64" s="54"/>
      <c r="AT64" s="54"/>
      <c r="AU64" s="54"/>
      <c r="AV64" s="77"/>
      <c r="AW64" s="78"/>
      <c r="AX64" s="79"/>
      <c r="AY64" s="79"/>
      <c r="AZ64" s="79"/>
      <c r="BA64" s="79"/>
      <c r="BB64" s="79"/>
      <c r="BC64" s="54"/>
      <c r="BD64" s="54"/>
      <c r="BE64" s="54"/>
      <c r="BF64" s="54"/>
      <c r="BG64" s="54"/>
      <c r="BH64" s="54"/>
      <c r="BI64" s="54"/>
      <c r="BJ64" s="91"/>
      <c r="BK64" s="91"/>
      <c r="BL64" s="91"/>
      <c r="BM64" s="91"/>
      <c r="BN64" s="91"/>
      <c r="BO64" s="91"/>
      <c r="BP64" s="91"/>
      <c r="BQ64" s="91"/>
      <c r="BR64" s="91"/>
      <c r="BS64" s="147"/>
      <c r="BT64" s="91"/>
      <c r="BU64" s="91"/>
      <c r="BV64" s="91"/>
      <c r="BW64" s="91"/>
      <c r="BX64" s="91"/>
      <c r="BY64" s="91"/>
      <c r="BZ64" s="91"/>
      <c r="CA64" s="164"/>
      <c r="CB64" s="91"/>
      <c r="CC64" s="91"/>
      <c r="CD64" s="91"/>
      <c r="CE64" s="91"/>
      <c r="CF64" s="91"/>
    </row>
    <row r="65" spans="1:84" s="40" customFormat="1" ht="15">
      <c r="A65"/>
      <c r="B65" s="83"/>
      <c r="C65" s="84"/>
      <c r="D65" s="84"/>
      <c r="E65" s="84"/>
      <c r="F65" s="84"/>
      <c r="G65" s="84"/>
      <c r="H65" s="84"/>
      <c r="I65" s="54"/>
      <c r="J65" s="54"/>
      <c r="K65" s="84"/>
      <c r="L65" s="84"/>
      <c r="M65" s="84"/>
      <c r="N65" s="84"/>
      <c r="O65" s="84"/>
      <c r="P65" s="84"/>
      <c r="Q65" s="54"/>
      <c r="R65"/>
      <c r="S65"/>
      <c r="T65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4"/>
      <c r="AW65" s="55"/>
      <c r="AX65" s="54"/>
      <c r="AY65" s="54"/>
      <c r="AZ65" s="54"/>
      <c r="BA65" s="54"/>
      <c r="BB65" s="54"/>
      <c r="BC65" s="54"/>
      <c r="BD65" s="54"/>
      <c r="BE65" s="54"/>
      <c r="BF65" s="54"/>
      <c r="BG65" s="55"/>
      <c r="BH65" s="54"/>
      <c r="BI65" s="54"/>
      <c r="BJ65" s="91"/>
      <c r="BK65" s="91"/>
      <c r="BL65" s="91"/>
      <c r="BM65" s="91"/>
      <c r="BN65" s="91"/>
      <c r="BO65" s="91"/>
      <c r="BP65" s="91"/>
      <c r="BQ65" s="160"/>
      <c r="BR65" s="158"/>
      <c r="BS65" s="159"/>
      <c r="BT65" s="159"/>
      <c r="BU65" s="159"/>
      <c r="BV65" s="159"/>
      <c r="BW65" s="159"/>
      <c r="BX65" s="159"/>
      <c r="BY65" s="91"/>
      <c r="BZ65" s="160"/>
      <c r="CA65" s="165"/>
      <c r="CB65" s="160"/>
      <c r="CC65" s="160"/>
      <c r="CD65" s="160"/>
      <c r="CE65" s="160"/>
      <c r="CF65" s="160"/>
    </row>
    <row r="66" spans="2:84" ht="15">
      <c r="B66" s="54"/>
      <c r="C66" s="75"/>
      <c r="D66" s="82"/>
      <c r="E66" s="82"/>
      <c r="F66" s="82"/>
      <c r="G66" s="82"/>
      <c r="H66" s="82"/>
      <c r="I66" s="54"/>
      <c r="J66" s="54"/>
      <c r="K66" s="82"/>
      <c r="L66" s="82"/>
      <c r="M66" s="82"/>
      <c r="N66" s="82"/>
      <c r="O66" s="82"/>
      <c r="P66" s="82"/>
      <c r="Q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5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160"/>
      <c r="BK66" s="160"/>
      <c r="BL66" s="160"/>
      <c r="BM66" s="160"/>
      <c r="BN66" s="160"/>
      <c r="BO66" s="160"/>
      <c r="BP66" s="160"/>
      <c r="BQ66" s="91"/>
      <c r="BR66" s="91"/>
      <c r="BS66" s="155"/>
      <c r="BT66" s="63"/>
      <c r="BU66" s="63"/>
      <c r="BV66" s="63"/>
      <c r="BW66" s="63"/>
      <c r="BX66" s="63"/>
      <c r="BY66" s="91"/>
      <c r="BZ66" s="91"/>
      <c r="CA66" s="164"/>
      <c r="CB66" s="91"/>
      <c r="CC66" s="91"/>
      <c r="CD66" s="91"/>
      <c r="CE66" s="91"/>
      <c r="CF66" s="91"/>
    </row>
    <row r="67" spans="1:84" ht="15.75">
      <c r="A67" s="30" t="s">
        <v>99</v>
      </c>
      <c r="P67" s="82"/>
      <c r="Q67" s="54"/>
      <c r="X67" s="72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72"/>
      <c r="AW67" s="55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91"/>
      <c r="BK67" s="91"/>
      <c r="BL67" s="91"/>
      <c r="BM67" s="91"/>
      <c r="BN67" s="91"/>
      <c r="BO67" s="91"/>
      <c r="BP67" s="91"/>
      <c r="BQ67" s="91"/>
      <c r="BR67" s="91"/>
      <c r="BS67" s="155"/>
      <c r="BT67" s="63"/>
      <c r="BU67" s="63"/>
      <c r="BV67" s="63"/>
      <c r="BW67" s="63"/>
      <c r="BX67" s="63"/>
      <c r="BY67" s="91"/>
      <c r="BZ67" s="91"/>
      <c r="CA67" s="163"/>
      <c r="CB67" s="91"/>
      <c r="CC67" s="91"/>
      <c r="CD67" s="91"/>
      <c r="CE67" s="91"/>
      <c r="CF67" s="91"/>
    </row>
    <row r="68" spans="16:84" ht="15">
      <c r="P68" s="79"/>
      <c r="Q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5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91"/>
      <c r="BK68" s="91"/>
      <c r="BL68" s="91"/>
      <c r="BM68" s="91"/>
      <c r="BN68" s="91"/>
      <c r="BO68" s="91"/>
      <c r="BP68" s="91"/>
      <c r="BQ68" s="91"/>
      <c r="BR68" s="149"/>
      <c r="BS68" s="156"/>
      <c r="BT68" s="157"/>
      <c r="BU68" s="157"/>
      <c r="BV68" s="157"/>
      <c r="BW68" s="157"/>
      <c r="BX68" s="157"/>
      <c r="BY68" s="91"/>
      <c r="BZ68" s="91"/>
      <c r="CA68" s="164"/>
      <c r="CB68" s="91"/>
      <c r="CC68" s="91"/>
      <c r="CD68" s="91"/>
      <c r="CE68" s="91"/>
      <c r="CF68" s="91"/>
    </row>
    <row r="69" spans="2:84" ht="15">
      <c r="B69" s="66"/>
      <c r="C69" s="120" t="s">
        <v>8</v>
      </c>
      <c r="D69" s="111" t="s">
        <v>15</v>
      </c>
      <c r="E69" s="66"/>
      <c r="F69" s="39" t="s">
        <v>16</v>
      </c>
      <c r="G69" s="66"/>
      <c r="H69" s="39" t="s">
        <v>17</v>
      </c>
      <c r="I69" s="66"/>
      <c r="J69" s="39" t="s">
        <v>18</v>
      </c>
      <c r="K69" s="66"/>
      <c r="L69" s="39" t="s">
        <v>19</v>
      </c>
      <c r="M69" s="66"/>
      <c r="N69" s="39" t="s">
        <v>24</v>
      </c>
      <c r="O69" s="66"/>
      <c r="Q69" s="66"/>
      <c r="R69" s="67" t="s">
        <v>31</v>
      </c>
      <c r="S69" s="66"/>
      <c r="T69" s="66"/>
      <c r="U69" s="66"/>
      <c r="X69" s="54"/>
      <c r="Y69" s="56"/>
      <c r="Z69" s="190"/>
      <c r="AA69" s="74"/>
      <c r="AB69" s="56"/>
      <c r="AC69" s="74"/>
      <c r="AD69" s="56"/>
      <c r="AE69" s="74"/>
      <c r="AF69" s="56"/>
      <c r="AG69" s="74"/>
      <c r="AH69" s="56"/>
      <c r="AI69" s="74"/>
      <c r="AJ69" s="56"/>
      <c r="AK69" s="74"/>
      <c r="AL69" s="56"/>
      <c r="AM69" s="56"/>
      <c r="AN69" s="56"/>
      <c r="AO69" s="102"/>
      <c r="AP69" s="56"/>
      <c r="AQ69" s="56"/>
      <c r="AR69" s="56"/>
      <c r="AS69" s="54"/>
      <c r="AT69" s="54"/>
      <c r="AU69" s="54"/>
      <c r="AV69" s="73"/>
      <c r="AW69" s="74"/>
      <c r="AX69" s="74"/>
      <c r="AY69" s="74"/>
      <c r="AZ69" s="74"/>
      <c r="BA69" s="74"/>
      <c r="BB69" s="74"/>
      <c r="BC69" s="152"/>
      <c r="BD69" s="56"/>
      <c r="BE69" s="56"/>
      <c r="BF69" s="102"/>
      <c r="BG69" s="56"/>
      <c r="BH69" s="56"/>
      <c r="BI69" s="56"/>
      <c r="BJ69" s="91"/>
      <c r="BK69" s="91"/>
      <c r="BL69" s="91"/>
      <c r="BM69" s="91"/>
      <c r="BN69" s="91"/>
      <c r="BO69" s="91"/>
      <c r="BP69" s="91"/>
      <c r="BQ69" s="91"/>
      <c r="BR69" s="91"/>
      <c r="BS69" s="155"/>
      <c r="BT69" s="63"/>
      <c r="BU69" s="63"/>
      <c r="BV69" s="63"/>
      <c r="BW69" s="63"/>
      <c r="BX69" s="63"/>
      <c r="BY69" s="91"/>
      <c r="BZ69" s="91"/>
      <c r="CA69" s="164"/>
      <c r="CB69" s="91"/>
      <c r="CC69" s="91"/>
      <c r="CD69" s="91"/>
      <c r="CE69" s="91"/>
      <c r="CF69" s="91"/>
    </row>
    <row r="70" spans="1:84" s="43" customFormat="1" ht="15">
      <c r="A70"/>
      <c r="B70" s="38" t="s">
        <v>21</v>
      </c>
      <c r="C70" s="121"/>
      <c r="D70" s="90"/>
      <c r="E70" s="105" t="s">
        <v>25</v>
      </c>
      <c r="F70" s="32"/>
      <c r="G70" s="105" t="s">
        <v>25</v>
      </c>
      <c r="H70" s="32"/>
      <c r="I70" s="105" t="s">
        <v>25</v>
      </c>
      <c r="J70" s="32"/>
      <c r="K70" s="105" t="s">
        <v>25</v>
      </c>
      <c r="L70" s="32"/>
      <c r="M70" s="105" t="s">
        <v>25</v>
      </c>
      <c r="N70" s="32"/>
      <c r="O70" s="105" t="s">
        <v>25</v>
      </c>
      <c r="P70"/>
      <c r="Q70" s="66"/>
      <c r="R70" s="67" t="s">
        <v>28</v>
      </c>
      <c r="S70" s="67" t="s">
        <v>30</v>
      </c>
      <c r="T70" s="67" t="s">
        <v>73</v>
      </c>
      <c r="U70" s="71" t="s">
        <v>41</v>
      </c>
      <c r="X70" s="58"/>
      <c r="Y70" s="73"/>
      <c r="Z70" s="55"/>
      <c r="AA70" s="54"/>
      <c r="AB70" s="191"/>
      <c r="AC70" s="54"/>
      <c r="AD70" s="191"/>
      <c r="AE70" s="54"/>
      <c r="AF70" s="191"/>
      <c r="AG70" s="54"/>
      <c r="AH70" s="191"/>
      <c r="AI70" s="54"/>
      <c r="AJ70" s="191"/>
      <c r="AK70" s="54"/>
      <c r="AL70" s="191"/>
      <c r="AM70" s="56"/>
      <c r="AN70" s="56"/>
      <c r="AO70" s="102"/>
      <c r="AP70" s="102"/>
      <c r="AQ70" s="102"/>
      <c r="AR70" s="101"/>
      <c r="AS70" s="58"/>
      <c r="AT70" s="58"/>
      <c r="AU70" s="58"/>
      <c r="AV70" s="54"/>
      <c r="AW70" s="75"/>
      <c r="AX70" s="76"/>
      <c r="AY70" s="76"/>
      <c r="AZ70" s="76"/>
      <c r="BA70" s="76"/>
      <c r="BB70" s="76"/>
      <c r="BC70" s="54"/>
      <c r="BD70" s="54"/>
      <c r="BE70" s="54"/>
      <c r="BF70" s="102"/>
      <c r="BG70" s="102"/>
      <c r="BH70" s="102"/>
      <c r="BI70" s="101"/>
      <c r="BJ70" s="91"/>
      <c r="BK70" s="91"/>
      <c r="BL70" s="91"/>
      <c r="BM70" s="91"/>
      <c r="BN70" s="91"/>
      <c r="BO70" s="91"/>
      <c r="BP70" s="91"/>
      <c r="BQ70" s="154"/>
      <c r="BR70" s="161"/>
      <c r="BS70" s="162"/>
      <c r="BT70" s="162"/>
      <c r="BU70" s="162"/>
      <c r="BV70" s="162"/>
      <c r="BW70" s="162"/>
      <c r="BX70" s="162"/>
      <c r="BY70" s="91"/>
      <c r="BZ70" s="154"/>
      <c r="CA70" s="166"/>
      <c r="CB70" s="154"/>
      <c r="CC70" s="154"/>
      <c r="CD70" s="154"/>
      <c r="CE70" s="154"/>
      <c r="CF70" s="154"/>
    </row>
    <row r="71" spans="1:84" ht="15">
      <c r="A71" s="43"/>
      <c r="B71" s="32" t="s">
        <v>7</v>
      </c>
      <c r="C71" s="133">
        <v>25237</v>
      </c>
      <c r="D71" s="112">
        <v>18654</v>
      </c>
      <c r="E71" s="104">
        <v>73.92</v>
      </c>
      <c r="F71" s="32">
        <v>3</v>
      </c>
      <c r="G71" s="32">
        <v>0.01</v>
      </c>
      <c r="H71" s="32">
        <v>667</v>
      </c>
      <c r="I71" s="32">
        <v>2.64</v>
      </c>
      <c r="J71" s="32">
        <v>5132</v>
      </c>
      <c r="K71" s="32">
        <v>20.34</v>
      </c>
      <c r="L71" s="32">
        <v>736</v>
      </c>
      <c r="M71" s="32">
        <v>2.92</v>
      </c>
      <c r="N71" s="32">
        <v>45</v>
      </c>
      <c r="O71" s="32">
        <v>0.18</v>
      </c>
      <c r="P71">
        <v>0</v>
      </c>
      <c r="Q71" s="32"/>
      <c r="R71" s="32">
        <v>7572</v>
      </c>
      <c r="S71" s="32">
        <v>9119</v>
      </c>
      <c r="T71" s="32">
        <v>1562</v>
      </c>
      <c r="U71" s="32">
        <v>3822</v>
      </c>
      <c r="X71" s="54"/>
      <c r="Y71" s="54"/>
      <c r="Z71" s="183"/>
      <c r="AA71" s="55"/>
      <c r="AB71" s="55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75"/>
      <c r="AX71" s="76"/>
      <c r="AY71" s="76"/>
      <c r="AZ71" s="76"/>
      <c r="BA71" s="76"/>
      <c r="BB71" s="76"/>
      <c r="BC71" s="54"/>
      <c r="BD71" s="54"/>
      <c r="BE71" s="54"/>
      <c r="BF71" s="54"/>
      <c r="BG71" s="54"/>
      <c r="BH71" s="54"/>
      <c r="BI71" s="54"/>
      <c r="BJ71" s="154"/>
      <c r="BK71" s="154"/>
      <c r="BL71" s="154"/>
      <c r="BM71" s="154"/>
      <c r="BN71" s="154"/>
      <c r="BO71" s="154"/>
      <c r="BP71" s="154"/>
      <c r="BQ71" s="91"/>
      <c r="BR71" s="91"/>
      <c r="BS71" s="155"/>
      <c r="BT71" s="155"/>
      <c r="BU71" s="155"/>
      <c r="BV71" s="155"/>
      <c r="BW71" s="155"/>
      <c r="BX71" s="155"/>
      <c r="BY71" s="91"/>
      <c r="BZ71" s="91"/>
      <c r="CA71" s="164"/>
      <c r="CB71" s="91"/>
      <c r="CC71" s="91"/>
      <c r="CD71" s="91"/>
      <c r="CE71" s="91"/>
      <c r="CF71" s="91"/>
    </row>
    <row r="72" spans="2:84" ht="15.75">
      <c r="B72" s="32" t="s">
        <v>6</v>
      </c>
      <c r="C72" s="122">
        <v>22888</v>
      </c>
      <c r="D72" s="112">
        <v>1337</v>
      </c>
      <c r="E72" s="104">
        <v>5.84</v>
      </c>
      <c r="F72" s="32">
        <v>97</v>
      </c>
      <c r="G72" s="32">
        <v>0.42</v>
      </c>
      <c r="H72" s="32">
        <v>3961</v>
      </c>
      <c r="I72" s="32">
        <v>17.31</v>
      </c>
      <c r="J72" s="32">
        <v>10729</v>
      </c>
      <c r="K72" s="32">
        <v>46.88</v>
      </c>
      <c r="L72" s="32">
        <v>6691</v>
      </c>
      <c r="M72" s="32">
        <v>29.23</v>
      </c>
      <c r="N72" s="32">
        <v>73</v>
      </c>
      <c r="O72" s="32">
        <v>0.32</v>
      </c>
      <c r="P72" s="37">
        <v>0.18</v>
      </c>
      <c r="Q72" s="32"/>
      <c r="R72" s="32"/>
      <c r="S72" s="32"/>
      <c r="T72" s="32"/>
      <c r="U72" s="32"/>
      <c r="X72" s="54"/>
      <c r="Y72" s="54"/>
      <c r="Z72" s="183"/>
      <c r="AA72" s="55"/>
      <c r="AB72" s="55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77"/>
      <c r="AW72" s="78"/>
      <c r="AX72" s="79"/>
      <c r="AY72" s="79"/>
      <c r="AZ72" s="79"/>
      <c r="BA72" s="79"/>
      <c r="BB72" s="79"/>
      <c r="BC72" s="54"/>
      <c r="BD72" s="54"/>
      <c r="BE72" s="193"/>
      <c r="BF72" s="54"/>
      <c r="BG72" s="54"/>
      <c r="BH72" s="54"/>
      <c r="BI72" s="54"/>
      <c r="BJ72" s="91"/>
      <c r="BK72" s="91"/>
      <c r="BL72" s="91"/>
      <c r="BM72" s="91"/>
      <c r="BN72" s="91"/>
      <c r="BO72" s="91"/>
      <c r="BP72" s="91"/>
      <c r="BQ72" s="91"/>
      <c r="BR72" s="91"/>
      <c r="BS72" s="155"/>
      <c r="BT72" s="155"/>
      <c r="BU72" s="155"/>
      <c r="BV72" s="155"/>
      <c r="BW72" s="155"/>
      <c r="BX72" s="155"/>
      <c r="BY72" s="91"/>
      <c r="BZ72" s="91"/>
      <c r="CA72" s="163"/>
      <c r="CB72" s="91"/>
      <c r="CC72" s="91"/>
      <c r="CD72" s="91"/>
      <c r="CE72" s="91"/>
      <c r="CF72" s="91"/>
    </row>
    <row r="73" spans="2:84" ht="15.75">
      <c r="B73" s="31" t="s">
        <v>8</v>
      </c>
      <c r="C73" s="123">
        <v>48125</v>
      </c>
      <c r="D73" s="113">
        <v>19991</v>
      </c>
      <c r="E73" s="106">
        <v>41.54</v>
      </c>
      <c r="F73" s="31">
        <v>100</v>
      </c>
      <c r="G73" s="31">
        <v>0.21</v>
      </c>
      <c r="H73" s="31">
        <v>4628</v>
      </c>
      <c r="I73" s="31">
        <v>9.62</v>
      </c>
      <c r="J73" s="31">
        <v>15861</v>
      </c>
      <c r="K73" s="31">
        <v>32.96</v>
      </c>
      <c r="L73" s="31">
        <v>7427</v>
      </c>
      <c r="M73" s="31">
        <v>15.43</v>
      </c>
      <c r="N73" s="31">
        <v>118</v>
      </c>
      <c r="O73" s="31">
        <v>0.25</v>
      </c>
      <c r="P73" s="74">
        <v>0.08</v>
      </c>
      <c r="Q73" s="85" t="s">
        <v>25</v>
      </c>
      <c r="R73" s="32">
        <v>41.48</v>
      </c>
      <c r="S73" s="32">
        <v>49.96</v>
      </c>
      <c r="T73" s="32">
        <v>8.56</v>
      </c>
      <c r="U73" s="32">
        <v>20.94</v>
      </c>
      <c r="X73" s="54"/>
      <c r="Y73" s="77"/>
      <c r="Z73" s="77"/>
      <c r="AA73" s="192"/>
      <c r="AB73" s="192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54"/>
      <c r="AN73" s="193"/>
      <c r="AO73" s="91"/>
      <c r="AP73" s="91"/>
      <c r="AQ73" s="91"/>
      <c r="AR73" s="91"/>
      <c r="AS73" s="54"/>
      <c r="AT73" s="54"/>
      <c r="AU73" s="54"/>
      <c r="AV73" s="54"/>
      <c r="AW73" s="55"/>
      <c r="AX73" s="54"/>
      <c r="AY73" s="54"/>
      <c r="AZ73" s="54"/>
      <c r="BA73" s="54"/>
      <c r="BB73" s="54"/>
      <c r="BC73" s="54"/>
      <c r="BD73" s="54"/>
      <c r="BE73" s="177"/>
      <c r="BF73" s="54"/>
      <c r="BG73" s="54"/>
      <c r="BH73" s="54"/>
      <c r="BI73" s="54"/>
      <c r="BJ73" s="91"/>
      <c r="BK73" s="91"/>
      <c r="BL73" s="91"/>
      <c r="BM73" s="91"/>
      <c r="BN73" s="91"/>
      <c r="BO73" s="91"/>
      <c r="BP73" s="91"/>
      <c r="BQ73" s="91"/>
      <c r="BR73" s="149"/>
      <c r="BS73" s="155"/>
      <c r="BT73" s="155"/>
      <c r="BU73" s="155"/>
      <c r="BV73" s="155"/>
      <c r="BW73" s="155"/>
      <c r="BX73" s="155"/>
      <c r="BY73" s="91"/>
      <c r="BZ73" s="91"/>
      <c r="CA73" s="164"/>
      <c r="CB73" s="91"/>
      <c r="CC73" s="91"/>
      <c r="CD73" s="91"/>
      <c r="CE73" s="91"/>
      <c r="CF73" s="91"/>
    </row>
    <row r="74" spans="2:84" ht="15">
      <c r="B74" s="32"/>
      <c r="C74" s="122"/>
      <c r="D74" s="11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76"/>
      <c r="Q74" s="87"/>
      <c r="R74" s="32"/>
      <c r="S74" s="32"/>
      <c r="T74" s="32"/>
      <c r="U74" s="32"/>
      <c r="X74" s="54"/>
      <c r="Y74" s="54"/>
      <c r="Z74" s="183"/>
      <c r="AA74" s="55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177"/>
      <c r="AO74" s="54"/>
      <c r="AP74" s="54"/>
      <c r="AQ74" s="54"/>
      <c r="AR74" s="54"/>
      <c r="AS74" s="54"/>
      <c r="AT74" s="54"/>
      <c r="AU74" s="54"/>
      <c r="AV74" s="80"/>
      <c r="AW74" s="81"/>
      <c r="AX74" s="81"/>
      <c r="AY74" s="81"/>
      <c r="AZ74" s="81"/>
      <c r="BA74" s="81"/>
      <c r="BB74" s="81"/>
      <c r="BC74" s="54"/>
      <c r="BD74" s="57"/>
      <c r="BE74" s="194"/>
      <c r="BF74" s="57"/>
      <c r="BG74" s="57"/>
      <c r="BH74" s="57"/>
      <c r="BI74" s="57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</row>
    <row r="75" spans="2:84" ht="15">
      <c r="B75" s="41" t="s">
        <v>22</v>
      </c>
      <c r="C75" s="122"/>
      <c r="D75" s="114" t="s">
        <v>15</v>
      </c>
      <c r="E75" s="68"/>
      <c r="F75" s="42" t="s">
        <v>16</v>
      </c>
      <c r="G75" s="68"/>
      <c r="H75" s="42" t="s">
        <v>17</v>
      </c>
      <c r="I75" s="68"/>
      <c r="J75" s="42" t="s">
        <v>18</v>
      </c>
      <c r="K75" s="68"/>
      <c r="L75" s="42" t="s">
        <v>19</v>
      </c>
      <c r="M75" s="68"/>
      <c r="N75" s="42" t="s">
        <v>24</v>
      </c>
      <c r="O75" s="68"/>
      <c r="P75" s="76"/>
      <c r="Q75" s="86"/>
      <c r="R75" s="68"/>
      <c r="S75" s="68"/>
      <c r="T75" s="68"/>
      <c r="U75" s="68"/>
      <c r="X75" s="54"/>
      <c r="Y75" s="80"/>
      <c r="Z75" s="183"/>
      <c r="AA75" s="81"/>
      <c r="AB75" s="57"/>
      <c r="AC75" s="81"/>
      <c r="AD75" s="57"/>
      <c r="AE75" s="81"/>
      <c r="AF75" s="57"/>
      <c r="AG75" s="81"/>
      <c r="AH75" s="57"/>
      <c r="AI75" s="81"/>
      <c r="AJ75" s="57"/>
      <c r="AK75" s="81"/>
      <c r="AL75" s="57"/>
      <c r="AM75" s="57"/>
      <c r="AN75" s="194"/>
      <c r="AO75" s="57"/>
      <c r="AP75" s="57"/>
      <c r="AQ75" s="57"/>
      <c r="AR75" s="57"/>
      <c r="AS75" s="54"/>
      <c r="AT75" s="54"/>
      <c r="AU75" s="54"/>
      <c r="AV75" s="54"/>
      <c r="AW75" s="75"/>
      <c r="AX75" s="82"/>
      <c r="AY75" s="82"/>
      <c r="AZ75" s="82"/>
      <c r="BA75" s="82"/>
      <c r="BB75" s="82"/>
      <c r="BC75" s="54"/>
      <c r="BD75" s="54"/>
      <c r="BE75" s="177"/>
      <c r="BF75" s="54"/>
      <c r="BG75" s="91"/>
      <c r="BH75" s="91"/>
      <c r="BI75" s="54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</row>
    <row r="76" spans="2:84" ht="15.75">
      <c r="B76" s="32" t="s">
        <v>7</v>
      </c>
      <c r="C76" s="122">
        <v>1473</v>
      </c>
      <c r="D76" s="115">
        <v>734</v>
      </c>
      <c r="E76" s="104">
        <v>49.83</v>
      </c>
      <c r="F76" s="33">
        <v>21</v>
      </c>
      <c r="G76" s="32">
        <v>1.43</v>
      </c>
      <c r="H76" s="33">
        <v>429</v>
      </c>
      <c r="I76" s="32">
        <v>29.12</v>
      </c>
      <c r="J76" s="33">
        <v>50</v>
      </c>
      <c r="K76" s="32">
        <v>3.39</v>
      </c>
      <c r="L76" s="33">
        <v>239</v>
      </c>
      <c r="M76" s="32">
        <v>16.23</v>
      </c>
      <c r="N76" s="33">
        <v>0</v>
      </c>
      <c r="O76" s="32">
        <v>0</v>
      </c>
      <c r="P76" s="79">
        <v>0</v>
      </c>
      <c r="Q76" s="87"/>
      <c r="R76" s="32">
        <v>450</v>
      </c>
      <c r="S76" s="32">
        <v>4</v>
      </c>
      <c r="T76" s="103">
        <v>260</v>
      </c>
      <c r="U76" s="103">
        <v>215</v>
      </c>
      <c r="X76" s="54"/>
      <c r="Y76" s="54"/>
      <c r="Z76" s="183"/>
      <c r="AA76" s="202"/>
      <c r="AB76" s="5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54"/>
      <c r="AN76" s="177"/>
      <c r="AO76" s="54"/>
      <c r="AP76" s="54"/>
      <c r="AQ76" s="54"/>
      <c r="AR76" s="54"/>
      <c r="AS76" s="54"/>
      <c r="AT76" s="54"/>
      <c r="AU76" s="54"/>
      <c r="AV76" s="54"/>
      <c r="AW76" s="75"/>
      <c r="AX76" s="82"/>
      <c r="AY76" s="82"/>
      <c r="AZ76" s="82"/>
      <c r="BA76" s="82"/>
      <c r="BB76" s="82"/>
      <c r="BC76" s="54"/>
      <c r="BD76" s="54"/>
      <c r="BE76" s="193"/>
      <c r="BF76" s="54"/>
      <c r="BG76" s="54"/>
      <c r="BH76" s="91"/>
      <c r="BI76" s="54"/>
      <c r="BJ76" s="91"/>
      <c r="BK76" s="91"/>
      <c r="BL76" s="91"/>
      <c r="BM76" s="91"/>
      <c r="BN76" s="91"/>
      <c r="BO76" s="91"/>
      <c r="BP76" s="91"/>
      <c r="BQ76" s="91"/>
      <c r="BR76" s="146"/>
      <c r="BS76" s="147"/>
      <c r="BT76" s="91"/>
      <c r="BU76" s="148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</row>
    <row r="77" spans="2:84" ht="15">
      <c r="B77" s="32" t="s">
        <v>6</v>
      </c>
      <c r="C77" s="122">
        <v>3819</v>
      </c>
      <c r="D77" s="115">
        <v>1</v>
      </c>
      <c r="E77" s="104">
        <v>0.03</v>
      </c>
      <c r="F77" s="33">
        <v>51</v>
      </c>
      <c r="G77" s="32">
        <v>1.34</v>
      </c>
      <c r="H77" s="33">
        <v>744</v>
      </c>
      <c r="I77" s="32">
        <v>19.48</v>
      </c>
      <c r="J77" s="33">
        <v>1103</v>
      </c>
      <c r="K77" s="32">
        <v>28.88</v>
      </c>
      <c r="L77" s="33">
        <v>1632</v>
      </c>
      <c r="M77" s="32">
        <v>42.73</v>
      </c>
      <c r="N77" s="33">
        <v>288</v>
      </c>
      <c r="O77" s="32">
        <v>7.54</v>
      </c>
      <c r="P77" s="54">
        <v>5.29</v>
      </c>
      <c r="R77" s="32"/>
      <c r="S77" s="32"/>
      <c r="T77" s="32"/>
      <c r="U77" s="103"/>
      <c r="X77" s="54"/>
      <c r="Y77" s="54"/>
      <c r="Z77" s="77"/>
      <c r="AA77" s="203"/>
      <c r="AB77" s="192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54"/>
      <c r="AN77" s="54"/>
      <c r="AO77" s="54"/>
      <c r="AP77" s="54"/>
      <c r="AQ77" s="54"/>
      <c r="AR77" s="54"/>
      <c r="AS77" s="54"/>
      <c r="AT77" s="54"/>
      <c r="AU77" s="54"/>
      <c r="AV77" s="77"/>
      <c r="AW77" s="78"/>
      <c r="AX77" s="79"/>
      <c r="AY77" s="79"/>
      <c r="AZ77" s="79"/>
      <c r="BA77" s="79"/>
      <c r="BB77" s="79"/>
      <c r="BC77" s="54"/>
      <c r="BD77" s="54"/>
      <c r="BE77" s="177"/>
      <c r="BF77" s="54"/>
      <c r="BG77" s="54"/>
      <c r="BH77" s="54"/>
      <c r="BI77" s="54"/>
      <c r="BJ77" s="91"/>
      <c r="BK77" s="91"/>
      <c r="BL77" s="91"/>
      <c r="BM77" s="91"/>
      <c r="BN77" s="91"/>
      <c r="BO77" s="91"/>
      <c r="BP77" s="91"/>
      <c r="BQ77" s="91"/>
      <c r="BR77" s="91"/>
      <c r="BS77" s="147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</row>
    <row r="78" spans="1:84" s="37" customFormat="1" ht="15.75">
      <c r="A78" s="40"/>
      <c r="B78" s="31" t="s">
        <v>8</v>
      </c>
      <c r="C78" s="123">
        <v>5292</v>
      </c>
      <c r="D78" s="116">
        <v>735</v>
      </c>
      <c r="E78" s="106">
        <v>13.89</v>
      </c>
      <c r="F78" s="61">
        <v>72</v>
      </c>
      <c r="G78" s="31">
        <v>1.36</v>
      </c>
      <c r="H78" s="61">
        <v>1173</v>
      </c>
      <c r="I78" s="31">
        <v>22.17</v>
      </c>
      <c r="J78" s="61">
        <v>1153</v>
      </c>
      <c r="K78" s="31">
        <v>21.79</v>
      </c>
      <c r="L78" s="61">
        <v>1871</v>
      </c>
      <c r="M78" s="31">
        <v>35.36</v>
      </c>
      <c r="N78" s="61">
        <v>288</v>
      </c>
      <c r="O78" s="31">
        <v>5.44</v>
      </c>
      <c r="P78" s="81">
        <v>3.86</v>
      </c>
      <c r="Q78" s="85" t="s">
        <v>25</v>
      </c>
      <c r="R78" s="32">
        <v>63.03</v>
      </c>
      <c r="S78" s="32">
        <v>0.56</v>
      </c>
      <c r="T78" s="32">
        <v>36.41</v>
      </c>
      <c r="U78" s="32">
        <v>30.11</v>
      </c>
      <c r="W78"/>
      <c r="X78" s="56"/>
      <c r="Y78" s="77"/>
      <c r="Z78" s="183"/>
      <c r="AA78" s="55"/>
      <c r="AB78" s="55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193"/>
      <c r="AO78" s="91"/>
      <c r="AP78" s="91"/>
      <c r="AQ78" s="91"/>
      <c r="AR78" s="91"/>
      <c r="AS78" s="56"/>
      <c r="AT78" s="56"/>
      <c r="AU78" s="56"/>
      <c r="AV78" s="54"/>
      <c r="AW78" s="75"/>
      <c r="AX78" s="82"/>
      <c r="AY78" s="82"/>
      <c r="AZ78" s="82"/>
      <c r="BA78" s="82"/>
      <c r="BB78" s="82"/>
      <c r="BC78" s="54"/>
      <c r="BD78" s="54"/>
      <c r="BE78" s="177"/>
      <c r="BF78" s="54"/>
      <c r="BG78" s="54"/>
      <c r="BH78" s="54"/>
      <c r="BI78" s="54"/>
      <c r="BJ78" s="91"/>
      <c r="BK78" s="91"/>
      <c r="BL78" s="91"/>
      <c r="BM78" s="91"/>
      <c r="BN78" s="91"/>
      <c r="BO78" s="91"/>
      <c r="BP78" s="91"/>
      <c r="BQ78" s="153"/>
      <c r="BR78" s="91"/>
      <c r="BS78" s="147"/>
      <c r="BT78" s="91"/>
      <c r="BU78" s="91"/>
      <c r="BV78" s="91"/>
      <c r="BW78" s="91"/>
      <c r="BX78" s="91"/>
      <c r="BY78" s="153"/>
      <c r="BZ78" s="153"/>
      <c r="CA78" s="153"/>
      <c r="CB78" s="153"/>
      <c r="CC78" s="153"/>
      <c r="CD78" s="153"/>
      <c r="CE78" s="153"/>
      <c r="CF78" s="153"/>
    </row>
    <row r="79" spans="2:84" ht="15">
      <c r="B79" s="32"/>
      <c r="C79" s="122"/>
      <c r="D79" s="112"/>
      <c r="E79" s="104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82"/>
      <c r="Q79" s="87"/>
      <c r="R79" s="32"/>
      <c r="S79" s="32"/>
      <c r="T79" s="32"/>
      <c r="U79" s="32"/>
      <c r="W79" s="37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177"/>
      <c r="AO79" s="54"/>
      <c r="AP79" s="54"/>
      <c r="AQ79" s="54"/>
      <c r="AR79" s="54"/>
      <c r="AS79" s="54"/>
      <c r="AT79" s="54"/>
      <c r="AU79" s="54"/>
      <c r="AV79" s="83"/>
      <c r="AW79" s="84"/>
      <c r="AX79" s="84"/>
      <c r="AY79" s="84"/>
      <c r="AZ79" s="84"/>
      <c r="BA79" s="84"/>
      <c r="BB79" s="84"/>
      <c r="BC79" s="54"/>
      <c r="BD79" s="58"/>
      <c r="BE79" s="197"/>
      <c r="BF79" s="58"/>
      <c r="BG79" s="58"/>
      <c r="BH79" s="58"/>
      <c r="BI79" s="58"/>
      <c r="BJ79" s="153"/>
      <c r="BK79" s="153"/>
      <c r="BL79" s="153"/>
      <c r="BM79" s="153"/>
      <c r="BN79" s="153"/>
      <c r="BO79" s="153"/>
      <c r="BP79" s="153"/>
      <c r="BQ79" s="91"/>
      <c r="BR79" s="151"/>
      <c r="BS79" s="152"/>
      <c r="BT79" s="152"/>
      <c r="BU79" s="152"/>
      <c r="BV79" s="152"/>
      <c r="BW79" s="152"/>
      <c r="BX79" s="152"/>
      <c r="BY79" s="91"/>
      <c r="BZ79" s="91"/>
      <c r="CA79" s="91"/>
      <c r="CB79" s="91"/>
      <c r="CC79" s="91"/>
      <c r="CD79" s="91"/>
      <c r="CE79" s="91"/>
      <c r="CF79" s="91"/>
    </row>
    <row r="80" spans="2:84" ht="15">
      <c r="B80" s="44" t="s">
        <v>23</v>
      </c>
      <c r="C80" s="122"/>
      <c r="D80" s="117" t="s">
        <v>15</v>
      </c>
      <c r="E80" s="104"/>
      <c r="F80" s="45" t="s">
        <v>16</v>
      </c>
      <c r="G80" s="69"/>
      <c r="H80" s="45" t="s">
        <v>17</v>
      </c>
      <c r="I80" s="69"/>
      <c r="J80" s="45" t="s">
        <v>18</v>
      </c>
      <c r="K80" s="69"/>
      <c r="L80" s="45" t="s">
        <v>19</v>
      </c>
      <c r="M80" s="69"/>
      <c r="N80" s="45" t="s">
        <v>24</v>
      </c>
      <c r="O80" s="69"/>
      <c r="P80" s="82"/>
      <c r="Q80" s="88"/>
      <c r="R80" s="69"/>
      <c r="S80" s="69"/>
      <c r="T80" s="69"/>
      <c r="U80" s="69"/>
      <c r="X80" s="54"/>
      <c r="Y80" s="83"/>
      <c r="Z80" s="183"/>
      <c r="AA80" s="84"/>
      <c r="AB80" s="55"/>
      <c r="AC80" s="84"/>
      <c r="AD80" s="58"/>
      <c r="AE80" s="84"/>
      <c r="AF80" s="58"/>
      <c r="AG80" s="84"/>
      <c r="AH80" s="58"/>
      <c r="AI80" s="84"/>
      <c r="AJ80" s="58"/>
      <c r="AK80" s="84"/>
      <c r="AL80" s="58"/>
      <c r="AM80" s="58"/>
      <c r="AN80" s="197"/>
      <c r="AO80" s="58"/>
      <c r="AP80" s="58"/>
      <c r="AQ80" s="58"/>
      <c r="AR80" s="58"/>
      <c r="AS80" s="54"/>
      <c r="AT80" s="54"/>
      <c r="AU80" s="54"/>
      <c r="AV80" s="54"/>
      <c r="AW80" s="82"/>
      <c r="AX80" s="82"/>
      <c r="AY80" s="82"/>
      <c r="AZ80" s="82"/>
      <c r="BA80" s="82"/>
      <c r="BB80" s="82"/>
      <c r="BC80" s="54"/>
      <c r="BD80" s="54"/>
      <c r="BE80" s="177"/>
      <c r="BF80" s="54"/>
      <c r="BG80" s="54"/>
      <c r="BH80" s="54"/>
      <c r="BI80" s="54"/>
      <c r="BJ80" s="91"/>
      <c r="BK80" s="91"/>
      <c r="BL80" s="91"/>
      <c r="BM80" s="91"/>
      <c r="BN80" s="91"/>
      <c r="BO80" s="91"/>
      <c r="BP80" s="91"/>
      <c r="BQ80" s="91"/>
      <c r="BR80" s="91"/>
      <c r="BS80" s="155"/>
      <c r="BT80" s="63"/>
      <c r="BU80" s="63"/>
      <c r="BV80" s="63"/>
      <c r="BW80" s="63"/>
      <c r="BX80" s="63"/>
      <c r="BY80" s="91"/>
      <c r="BZ80" s="91"/>
      <c r="CA80" s="91"/>
      <c r="CB80" s="91"/>
      <c r="CC80" s="91"/>
      <c r="CD80" s="91"/>
      <c r="CE80" s="91"/>
      <c r="CF80" s="91"/>
    </row>
    <row r="81" spans="2:84" ht="15.75">
      <c r="B81" s="32" t="s">
        <v>7</v>
      </c>
      <c r="C81" s="122">
        <v>26710</v>
      </c>
      <c r="D81" s="118">
        <v>19388</v>
      </c>
      <c r="E81" s="107">
        <v>72.59</v>
      </c>
      <c r="F81" s="108">
        <v>24</v>
      </c>
      <c r="G81" s="108">
        <v>0.09</v>
      </c>
      <c r="H81" s="108">
        <v>1096</v>
      </c>
      <c r="I81" s="108">
        <v>4.1</v>
      </c>
      <c r="J81" s="108">
        <v>5182</v>
      </c>
      <c r="K81" s="108">
        <v>19.4</v>
      </c>
      <c r="L81" s="108">
        <v>975</v>
      </c>
      <c r="M81" s="108">
        <v>3.65</v>
      </c>
      <c r="N81" s="108">
        <v>45</v>
      </c>
      <c r="O81" s="108">
        <v>0.17</v>
      </c>
      <c r="P81" s="79">
        <v>0</v>
      </c>
      <c r="Q81" s="87"/>
      <c r="R81" s="32">
        <v>8022</v>
      </c>
      <c r="S81" s="32">
        <v>9123</v>
      </c>
      <c r="T81" s="32">
        <v>1822</v>
      </c>
      <c r="U81" s="32">
        <v>4037</v>
      </c>
      <c r="X81" s="54"/>
      <c r="Y81" s="54"/>
      <c r="Z81" s="183"/>
      <c r="AA81" s="198"/>
      <c r="AB81" s="198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54"/>
      <c r="AN81" s="177"/>
      <c r="AO81" s="54"/>
      <c r="AP81" s="54"/>
      <c r="AQ81" s="54"/>
      <c r="AR81" s="54"/>
      <c r="AS81" s="54"/>
      <c r="AT81" s="54"/>
      <c r="AU81" s="54"/>
      <c r="AV81" s="54"/>
      <c r="AW81" s="82"/>
      <c r="AX81" s="82"/>
      <c r="AY81" s="82"/>
      <c r="AZ81" s="82"/>
      <c r="BA81" s="82"/>
      <c r="BB81" s="82"/>
      <c r="BC81" s="54"/>
      <c r="BD81" s="54"/>
      <c r="BE81" s="193"/>
      <c r="BF81" s="54"/>
      <c r="BG81" s="54"/>
      <c r="BH81" s="54"/>
      <c r="BI81" s="54"/>
      <c r="BJ81" s="91"/>
      <c r="BK81" s="91"/>
      <c r="BL81" s="91"/>
      <c r="BM81" s="91"/>
      <c r="BN81" s="91"/>
      <c r="BO81" s="91"/>
      <c r="BP81" s="91"/>
      <c r="BQ81" s="91"/>
      <c r="BR81" s="91"/>
      <c r="BS81" s="155"/>
      <c r="BT81" s="63"/>
      <c r="BU81" s="63"/>
      <c r="BV81" s="63"/>
      <c r="BW81" s="63"/>
      <c r="BX81" s="63"/>
      <c r="BY81" s="91"/>
      <c r="BZ81" s="91"/>
      <c r="CA81" s="91"/>
      <c r="CB81" s="91"/>
      <c r="CC81" s="91"/>
      <c r="CD81" s="91"/>
      <c r="CE81" s="91"/>
      <c r="CF81" s="91"/>
    </row>
    <row r="82" spans="2:84" ht="15">
      <c r="B82" s="32" t="s">
        <v>6</v>
      </c>
      <c r="C82" s="122">
        <v>26707</v>
      </c>
      <c r="D82" s="118">
        <v>1338</v>
      </c>
      <c r="E82" s="107">
        <v>5.01</v>
      </c>
      <c r="F82" s="108">
        <v>148</v>
      </c>
      <c r="G82" s="108">
        <v>0.55</v>
      </c>
      <c r="H82" s="108">
        <v>4705</v>
      </c>
      <c r="I82" s="108">
        <v>17.62</v>
      </c>
      <c r="J82" s="108">
        <v>11803</v>
      </c>
      <c r="K82" s="108">
        <v>44.19</v>
      </c>
      <c r="L82" s="108">
        <v>8352</v>
      </c>
      <c r="M82" s="108">
        <v>31.27</v>
      </c>
      <c r="N82" s="108">
        <v>361</v>
      </c>
      <c r="O82" s="108">
        <v>1.35</v>
      </c>
      <c r="P82" s="82">
        <v>0.77</v>
      </c>
      <c r="R82" s="32"/>
      <c r="S82" s="32"/>
      <c r="T82" s="32"/>
      <c r="U82" s="32"/>
      <c r="X82" s="54"/>
      <c r="Y82" s="54"/>
      <c r="Z82" s="183"/>
      <c r="AA82" s="198"/>
      <c r="AB82" s="198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54"/>
      <c r="AN82" s="54"/>
      <c r="AO82" s="54"/>
      <c r="AP82" s="54"/>
      <c r="AQ82" s="54"/>
      <c r="AR82" s="54"/>
      <c r="AS82" s="54"/>
      <c r="AT82" s="54"/>
      <c r="AU82" s="54"/>
      <c r="AV82" s="77"/>
      <c r="AW82" s="78"/>
      <c r="AX82" s="79"/>
      <c r="AY82" s="79"/>
      <c r="AZ82" s="79"/>
      <c r="BA82" s="79"/>
      <c r="BB82" s="79"/>
      <c r="BC82" s="54"/>
      <c r="BD82" s="54"/>
      <c r="BE82" s="177"/>
      <c r="BF82" s="54"/>
      <c r="BG82" s="54"/>
      <c r="BH82" s="54"/>
      <c r="BI82" s="54"/>
      <c r="BJ82" s="91"/>
      <c r="BK82" s="91"/>
      <c r="BL82" s="91"/>
      <c r="BM82" s="91"/>
      <c r="BN82" s="91"/>
      <c r="BO82" s="91"/>
      <c r="BP82" s="91"/>
      <c r="BQ82" s="91"/>
      <c r="BR82" s="149"/>
      <c r="BS82" s="156"/>
      <c r="BT82" s="157"/>
      <c r="BU82" s="157"/>
      <c r="BV82" s="157"/>
      <c r="BW82" s="157"/>
      <c r="BX82" s="157"/>
      <c r="BY82" s="91"/>
      <c r="BZ82" s="91"/>
      <c r="CA82" s="91"/>
      <c r="CB82" s="91"/>
      <c r="CC82" s="91"/>
      <c r="CD82" s="91"/>
      <c r="CE82" s="91"/>
      <c r="CF82" s="91"/>
    </row>
    <row r="83" spans="1:84" s="40" customFormat="1" ht="15.75">
      <c r="A83" s="43"/>
      <c r="B83" s="31" t="s">
        <v>8</v>
      </c>
      <c r="C83" s="123">
        <v>53417</v>
      </c>
      <c r="D83" s="119">
        <v>20726</v>
      </c>
      <c r="E83" s="109">
        <v>38.8</v>
      </c>
      <c r="F83" s="110">
        <v>172</v>
      </c>
      <c r="G83" s="110">
        <v>0.32</v>
      </c>
      <c r="H83" s="110">
        <v>5801</v>
      </c>
      <c r="I83" s="110">
        <v>10.86</v>
      </c>
      <c r="J83" s="110">
        <v>16985</v>
      </c>
      <c r="K83" s="110">
        <v>31.8</v>
      </c>
      <c r="L83" s="110">
        <v>9327</v>
      </c>
      <c r="M83" s="110">
        <v>17.46</v>
      </c>
      <c r="N83" s="110">
        <v>406</v>
      </c>
      <c r="O83" s="110">
        <v>0.76</v>
      </c>
      <c r="P83" s="84">
        <v>0.39</v>
      </c>
      <c r="Q83" s="85" t="s">
        <v>25</v>
      </c>
      <c r="R83" s="32">
        <v>42.31</v>
      </c>
      <c r="S83" s="32">
        <v>48.08</v>
      </c>
      <c r="T83" s="32">
        <v>9.61</v>
      </c>
      <c r="U83" s="32">
        <v>21.29</v>
      </c>
      <c r="W83"/>
      <c r="X83" s="57"/>
      <c r="Y83" s="77"/>
      <c r="Z83" s="77"/>
      <c r="AA83" s="200"/>
      <c r="AB83" s="200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54"/>
      <c r="AN83" s="193"/>
      <c r="AO83" s="54"/>
      <c r="AP83" s="54"/>
      <c r="AQ83" s="54"/>
      <c r="AR83" s="54"/>
      <c r="AS83" s="57"/>
      <c r="AT83" s="57"/>
      <c r="AU83" s="57"/>
      <c r="AV83" s="54"/>
      <c r="AW83" s="55"/>
      <c r="AX83" s="55"/>
      <c r="AY83" s="55"/>
      <c r="AZ83" s="55"/>
      <c r="BA83" s="55"/>
      <c r="BB83" s="55"/>
      <c r="BC83" s="55"/>
      <c r="BD83" s="54"/>
      <c r="BE83" s="54"/>
      <c r="BF83" s="55"/>
      <c r="BG83" s="54"/>
      <c r="BH83" s="54"/>
      <c r="BI83" s="54"/>
      <c r="BJ83" s="91"/>
      <c r="BK83" s="91"/>
      <c r="BL83" s="91"/>
      <c r="BM83" s="91"/>
      <c r="BN83" s="91"/>
      <c r="BO83" s="91"/>
      <c r="BP83" s="91"/>
      <c r="BQ83" s="160"/>
      <c r="BR83" s="91"/>
      <c r="BS83" s="147"/>
      <c r="BT83" s="91"/>
      <c r="BU83" s="91"/>
      <c r="BV83" s="91"/>
      <c r="BW83" s="91"/>
      <c r="BX83" s="91"/>
      <c r="BY83" s="160"/>
      <c r="BZ83" s="160"/>
      <c r="CA83" s="160"/>
      <c r="CB83" s="160"/>
      <c r="CC83" s="160"/>
      <c r="CD83" s="160"/>
      <c r="CE83" s="160"/>
      <c r="CF83" s="160"/>
    </row>
    <row r="84" spans="2:84" ht="12.75">
      <c r="B84" s="54"/>
      <c r="C84" s="75"/>
      <c r="D84" s="82"/>
      <c r="E84" s="82"/>
      <c r="F84" s="82"/>
      <c r="G84" s="82"/>
      <c r="H84" s="82"/>
      <c r="I84" s="54"/>
      <c r="J84" s="54"/>
      <c r="K84" s="82"/>
      <c r="L84" s="82"/>
      <c r="M84" s="82"/>
      <c r="N84" s="82"/>
      <c r="O84" s="82"/>
      <c r="P84" s="82"/>
      <c r="Q84" s="54"/>
      <c r="W84" s="40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5"/>
      <c r="AX84" s="55"/>
      <c r="AY84" s="55"/>
      <c r="AZ84" s="55"/>
      <c r="BA84" s="55"/>
      <c r="BB84" s="55"/>
      <c r="BC84" s="55"/>
      <c r="BD84" s="54"/>
      <c r="BE84" s="54"/>
      <c r="BF84" s="54"/>
      <c r="BG84" s="54"/>
      <c r="BH84" s="54"/>
      <c r="BI84" s="54"/>
      <c r="BJ84" s="160"/>
      <c r="BK84" s="160"/>
      <c r="BL84" s="160"/>
      <c r="BM84" s="160"/>
      <c r="BN84" s="160"/>
      <c r="BO84" s="160"/>
      <c r="BP84" s="160"/>
      <c r="BQ84" s="91"/>
      <c r="BR84" s="158"/>
      <c r="BS84" s="159"/>
      <c r="BT84" s="159"/>
      <c r="BU84" s="159"/>
      <c r="BV84" s="159"/>
      <c r="BW84" s="159"/>
      <c r="BX84" s="159"/>
      <c r="BY84" s="91"/>
      <c r="BZ84" s="91"/>
      <c r="CA84" s="91"/>
      <c r="CB84" s="91"/>
      <c r="CC84" s="91"/>
      <c r="CD84" s="91"/>
      <c r="CE84" s="91"/>
      <c r="CF84" s="91"/>
    </row>
    <row r="85" spans="2:84" ht="15.75">
      <c r="B85" s="54"/>
      <c r="C85" s="75"/>
      <c r="D85" s="82"/>
      <c r="E85" s="82"/>
      <c r="F85" s="82"/>
      <c r="G85" s="82"/>
      <c r="H85" s="82"/>
      <c r="I85" s="54"/>
      <c r="J85" s="54"/>
      <c r="K85" s="82"/>
      <c r="L85" s="82"/>
      <c r="M85" s="82"/>
      <c r="N85" s="82"/>
      <c r="O85" s="82"/>
      <c r="P85" s="82"/>
      <c r="Q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72"/>
      <c r="AW85" s="55"/>
      <c r="AX85" s="54"/>
      <c r="AY85" s="186"/>
      <c r="AZ85" s="54"/>
      <c r="BA85" s="54"/>
      <c r="BB85" s="54"/>
      <c r="BC85" s="54"/>
      <c r="BD85" s="72"/>
      <c r="BE85" s="54"/>
      <c r="BF85" s="54"/>
      <c r="BG85" s="54"/>
      <c r="BH85" s="54"/>
      <c r="BI85" s="54"/>
      <c r="BJ85" s="91"/>
      <c r="BK85" s="91"/>
      <c r="BL85" s="91"/>
      <c r="BM85" s="91"/>
      <c r="BN85" s="91"/>
      <c r="BO85" s="91"/>
      <c r="BP85" s="91"/>
      <c r="BQ85" s="91"/>
      <c r="BR85" s="91"/>
      <c r="BS85" s="155"/>
      <c r="BT85" s="63"/>
      <c r="BU85" s="63"/>
      <c r="BV85" s="63"/>
      <c r="BW85" s="63"/>
      <c r="BX85" s="63"/>
      <c r="BY85" s="91"/>
      <c r="BZ85" s="91"/>
      <c r="CA85" s="91"/>
      <c r="CB85" s="91"/>
      <c r="CC85" s="91"/>
      <c r="CD85" s="91"/>
      <c r="CE85" s="91"/>
      <c r="CF85" s="91"/>
    </row>
    <row r="86" spans="1:84" ht="15.75">
      <c r="A86" s="30" t="s">
        <v>108</v>
      </c>
      <c r="P86" s="79"/>
      <c r="Q86" s="54"/>
      <c r="X86" s="72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77"/>
      <c r="AW86" s="55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91"/>
      <c r="BK86" s="91"/>
      <c r="BL86" s="91"/>
      <c r="BM86" s="91"/>
      <c r="BN86" s="91"/>
      <c r="BO86" s="91"/>
      <c r="BP86" s="91"/>
      <c r="BQ86" s="91"/>
      <c r="BR86" s="91"/>
      <c r="BS86" s="155"/>
      <c r="BT86" s="63"/>
      <c r="BU86" s="63"/>
      <c r="BV86" s="63"/>
      <c r="BW86" s="63"/>
      <c r="BX86" s="63"/>
      <c r="BY86" s="91"/>
      <c r="BZ86" s="91"/>
      <c r="CA86" s="91"/>
      <c r="CB86" s="91"/>
      <c r="CC86" s="91"/>
      <c r="CD86" s="91"/>
      <c r="CE86" s="91"/>
      <c r="CF86" s="91"/>
    </row>
    <row r="87" spans="24:84" ht="12.75">
      <c r="X87" s="54"/>
      <c r="Y87" s="57"/>
      <c r="Z87" s="57"/>
      <c r="AA87" s="189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189"/>
      <c r="AP87" s="57"/>
      <c r="AQ87" s="57"/>
      <c r="AR87" s="57"/>
      <c r="AS87" s="54"/>
      <c r="AT87" s="54"/>
      <c r="AU87" s="54"/>
      <c r="AV87" s="54"/>
      <c r="AW87" s="55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91"/>
      <c r="BK87" s="91"/>
      <c r="BL87" s="91"/>
      <c r="BM87" s="91"/>
      <c r="BN87" s="91"/>
      <c r="BO87" s="91"/>
      <c r="BP87" s="91"/>
      <c r="BQ87" s="91"/>
      <c r="BR87" s="149"/>
      <c r="BS87" s="156"/>
      <c r="BT87" s="157"/>
      <c r="BU87" s="157"/>
      <c r="BV87" s="157"/>
      <c r="BW87" s="157"/>
      <c r="BX87" s="157"/>
      <c r="BY87" s="91"/>
      <c r="BZ87" s="91"/>
      <c r="CA87" s="91"/>
      <c r="CB87" s="91"/>
      <c r="CC87" s="91"/>
      <c r="CD87" s="91"/>
      <c r="CE87" s="91"/>
      <c r="CF87" s="91"/>
    </row>
    <row r="88" spans="1:84" s="43" customFormat="1" ht="12.75">
      <c r="A88"/>
      <c r="B88" s="66"/>
      <c r="C88" s="120" t="s">
        <v>8</v>
      </c>
      <c r="D88" s="111" t="s">
        <v>15</v>
      </c>
      <c r="E88" s="66"/>
      <c r="F88" s="39" t="s">
        <v>16</v>
      </c>
      <c r="G88" s="66"/>
      <c r="H88" s="39" t="s">
        <v>17</v>
      </c>
      <c r="I88" s="66"/>
      <c r="J88" s="39" t="s">
        <v>18</v>
      </c>
      <c r="K88" s="66"/>
      <c r="L88" s="39" t="s">
        <v>19</v>
      </c>
      <c r="M88" s="66"/>
      <c r="N88" s="39" t="s">
        <v>24</v>
      </c>
      <c r="O88" s="66"/>
      <c r="P88"/>
      <c r="Q88" s="66"/>
      <c r="R88" s="67" t="s">
        <v>31</v>
      </c>
      <c r="S88" s="66"/>
      <c r="T88" s="66"/>
      <c r="U88" s="66"/>
      <c r="W88"/>
      <c r="X88" s="58"/>
      <c r="Y88" s="56"/>
      <c r="Z88" s="190"/>
      <c r="AA88" s="74"/>
      <c r="AB88" s="56"/>
      <c r="AC88" s="74"/>
      <c r="AD88" s="56"/>
      <c r="AE88" s="74"/>
      <c r="AF88" s="56"/>
      <c r="AG88" s="74"/>
      <c r="AH88" s="56"/>
      <c r="AI88" s="74"/>
      <c r="AJ88" s="56"/>
      <c r="AK88" s="74"/>
      <c r="AL88" s="56"/>
      <c r="AM88" s="56"/>
      <c r="AN88" s="56"/>
      <c r="AO88" s="102"/>
      <c r="AP88" s="56"/>
      <c r="AQ88" s="56"/>
      <c r="AR88" s="56"/>
      <c r="AS88" s="57"/>
      <c r="AT88" s="58"/>
      <c r="AU88" s="58"/>
      <c r="AV88" s="73"/>
      <c r="AW88" s="74"/>
      <c r="AX88" s="74"/>
      <c r="AY88" s="74"/>
      <c r="AZ88" s="74"/>
      <c r="BA88" s="74"/>
      <c r="BB88" s="74"/>
      <c r="BC88" s="56"/>
      <c r="BD88" s="56"/>
      <c r="BE88" s="56"/>
      <c r="BF88" s="102"/>
      <c r="BG88" s="102"/>
      <c r="BH88" s="102"/>
      <c r="BI88" s="56"/>
      <c r="BJ88" s="91"/>
      <c r="BK88" s="91"/>
      <c r="BL88" s="91"/>
      <c r="BM88" s="91"/>
      <c r="BN88" s="91"/>
      <c r="BO88" s="91"/>
      <c r="BP88" s="91"/>
      <c r="BQ88" s="154"/>
      <c r="BR88" s="91"/>
      <c r="BS88" s="147"/>
      <c r="BT88" s="91"/>
      <c r="BU88" s="91"/>
      <c r="BV88" s="91"/>
      <c r="BW88" s="91"/>
      <c r="BX88" s="91"/>
      <c r="BY88" s="154"/>
      <c r="BZ88" s="154"/>
      <c r="CA88" s="154"/>
      <c r="CB88" s="154"/>
      <c r="CC88" s="154"/>
      <c r="CD88" s="154"/>
      <c r="CE88" s="154"/>
      <c r="CF88" s="154"/>
    </row>
    <row r="89" spans="2:84" ht="12.75">
      <c r="B89" s="38" t="s">
        <v>21</v>
      </c>
      <c r="C89" s="121"/>
      <c r="D89" s="90"/>
      <c r="E89" s="105" t="s">
        <v>25</v>
      </c>
      <c r="F89" s="32"/>
      <c r="G89" s="105" t="s">
        <v>25</v>
      </c>
      <c r="H89" s="32"/>
      <c r="I89" s="105" t="s">
        <v>25</v>
      </c>
      <c r="J89" s="32"/>
      <c r="K89" s="105" t="s">
        <v>25</v>
      </c>
      <c r="L89" s="32"/>
      <c r="M89" s="105" t="s">
        <v>25</v>
      </c>
      <c r="N89" s="32"/>
      <c r="O89" s="105" t="s">
        <v>25</v>
      </c>
      <c r="Q89" s="66"/>
      <c r="R89" s="67" t="s">
        <v>28</v>
      </c>
      <c r="S89" s="67" t="s">
        <v>30</v>
      </c>
      <c r="T89" s="67" t="s">
        <v>73</v>
      </c>
      <c r="U89" s="71" t="s">
        <v>41</v>
      </c>
      <c r="W89" s="43"/>
      <c r="X89" s="54"/>
      <c r="Y89" s="73"/>
      <c r="Z89" s="55"/>
      <c r="AA89" s="54"/>
      <c r="AB89" s="191"/>
      <c r="AC89" s="54"/>
      <c r="AD89" s="191"/>
      <c r="AE89" s="54"/>
      <c r="AF89" s="191"/>
      <c r="AG89" s="54"/>
      <c r="AH89" s="191"/>
      <c r="AI89" s="54"/>
      <c r="AJ89" s="191"/>
      <c r="AK89" s="54"/>
      <c r="AL89" s="191"/>
      <c r="AM89" s="56"/>
      <c r="AN89" s="56"/>
      <c r="AO89" s="102"/>
      <c r="AP89" s="102"/>
      <c r="AQ89" s="102"/>
      <c r="AR89" s="101"/>
      <c r="AS89" s="54"/>
      <c r="AT89" s="54"/>
      <c r="AU89" s="54"/>
      <c r="AV89" s="54"/>
      <c r="AW89" s="75"/>
      <c r="AX89" s="82"/>
      <c r="AY89" s="82"/>
      <c r="AZ89" s="82"/>
      <c r="BA89" s="82"/>
      <c r="BB89" s="82"/>
      <c r="BC89" s="54"/>
      <c r="BD89" s="54"/>
      <c r="BE89" s="54"/>
      <c r="BF89" s="54"/>
      <c r="BG89" s="54"/>
      <c r="BH89" s="54"/>
      <c r="BI89" s="54"/>
      <c r="BJ89" s="154"/>
      <c r="BK89" s="154"/>
      <c r="BL89" s="154"/>
      <c r="BM89" s="154"/>
      <c r="BN89" s="154"/>
      <c r="BO89" s="154"/>
      <c r="BP89" s="154"/>
      <c r="BQ89" s="91"/>
      <c r="BR89" s="161"/>
      <c r="BS89" s="162"/>
      <c r="BT89" s="162"/>
      <c r="BU89" s="162"/>
      <c r="BV89" s="162"/>
      <c r="BW89" s="162"/>
      <c r="BX89" s="162"/>
      <c r="BY89" s="91"/>
      <c r="BZ89" s="91"/>
      <c r="CA89" s="91"/>
      <c r="CB89" s="91"/>
      <c r="CC89" s="91"/>
      <c r="CD89" s="91"/>
      <c r="CE89" s="91"/>
      <c r="CF89" s="91"/>
    </row>
    <row r="90" spans="1:84" ht="12.75">
      <c r="A90" s="43"/>
      <c r="B90" s="32" t="s">
        <v>7</v>
      </c>
      <c r="C90" s="140">
        <v>20846</v>
      </c>
      <c r="D90" s="136">
        <v>18488</v>
      </c>
      <c r="E90" s="137">
        <v>88.69</v>
      </c>
      <c r="F90" s="137">
        <v>2</v>
      </c>
      <c r="G90" s="137">
        <v>0.01</v>
      </c>
      <c r="H90" s="137">
        <v>754</v>
      </c>
      <c r="I90" s="137">
        <v>3.62</v>
      </c>
      <c r="J90" s="137">
        <v>1281</v>
      </c>
      <c r="K90" s="137">
        <v>6.15</v>
      </c>
      <c r="L90" s="137">
        <v>310</v>
      </c>
      <c r="M90" s="137">
        <v>1.49</v>
      </c>
      <c r="N90" s="137">
        <v>11</v>
      </c>
      <c r="O90" s="137">
        <v>0.05</v>
      </c>
      <c r="Q90" s="32"/>
      <c r="R90">
        <v>8050</v>
      </c>
      <c r="S90">
        <v>8647</v>
      </c>
      <c r="T90">
        <v>1471</v>
      </c>
      <c r="U90">
        <v>3551</v>
      </c>
      <c r="X90" s="54"/>
      <c r="Y90" s="54"/>
      <c r="Z90" s="183"/>
      <c r="AA90" s="55"/>
      <c r="AB90" s="55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75"/>
      <c r="AX90" s="82"/>
      <c r="AY90" s="82"/>
      <c r="AZ90" s="82"/>
      <c r="BA90" s="82"/>
      <c r="BB90" s="82"/>
      <c r="BC90" s="54"/>
      <c r="BD90" s="54"/>
      <c r="BE90" s="54"/>
      <c r="BF90" s="183"/>
      <c r="BG90" s="187"/>
      <c r="BH90" s="187"/>
      <c r="BI90" s="54"/>
      <c r="BJ90" s="91"/>
      <c r="BK90" s="91"/>
      <c r="BL90" s="91"/>
      <c r="BM90" s="91"/>
      <c r="BN90" s="91"/>
      <c r="BO90" s="91"/>
      <c r="BP90" s="91"/>
      <c r="BQ90" s="91"/>
      <c r="BR90" s="91"/>
      <c r="BS90" s="155"/>
      <c r="BT90" s="63"/>
      <c r="BU90" s="63"/>
      <c r="BV90" s="63"/>
      <c r="BW90" s="63"/>
      <c r="BX90" s="63"/>
      <c r="BY90" s="91"/>
      <c r="BZ90" s="91"/>
      <c r="CA90" s="91"/>
      <c r="CB90" s="91"/>
      <c r="CC90" s="91"/>
      <c r="CD90" s="91"/>
      <c r="CE90" s="91"/>
      <c r="CF90" s="91"/>
    </row>
    <row r="91" spans="2:84" ht="12.75">
      <c r="B91" s="32" t="s">
        <v>6</v>
      </c>
      <c r="C91" s="141">
        <v>19584</v>
      </c>
      <c r="D91" s="138">
        <v>319</v>
      </c>
      <c r="E91" s="89">
        <v>1.63</v>
      </c>
      <c r="F91" s="89">
        <v>80</v>
      </c>
      <c r="G91" s="89">
        <v>0.41</v>
      </c>
      <c r="H91" s="89">
        <v>1101</v>
      </c>
      <c r="I91" s="89">
        <v>5.62</v>
      </c>
      <c r="J91" s="89">
        <v>10084</v>
      </c>
      <c r="K91" s="89">
        <v>51.49</v>
      </c>
      <c r="L91" s="89">
        <v>6973</v>
      </c>
      <c r="M91" s="89">
        <v>35.61</v>
      </c>
      <c r="N91" s="89">
        <v>1027</v>
      </c>
      <c r="O91" s="89">
        <v>5.24</v>
      </c>
      <c r="Q91" s="32"/>
      <c r="R91" s="32"/>
      <c r="S91" s="32"/>
      <c r="T91" s="32"/>
      <c r="U91" s="32"/>
      <c r="X91" s="54"/>
      <c r="Y91" s="54"/>
      <c r="Z91" s="183"/>
      <c r="AA91" s="55"/>
      <c r="AB91" s="55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8"/>
      <c r="AT91" s="54"/>
      <c r="AU91" s="54"/>
      <c r="AV91" s="77"/>
      <c r="AW91" s="78"/>
      <c r="AX91" s="79"/>
      <c r="AY91" s="79"/>
      <c r="AZ91" s="79"/>
      <c r="BA91" s="79"/>
      <c r="BB91" s="79"/>
      <c r="BC91" s="54"/>
      <c r="BD91" s="54"/>
      <c r="BE91" s="54"/>
      <c r="BF91" s="183"/>
      <c r="BG91" s="187"/>
      <c r="BH91" s="187"/>
      <c r="BI91" s="54"/>
      <c r="BJ91" s="91"/>
      <c r="BK91" s="91"/>
      <c r="BL91" s="91"/>
      <c r="BM91" s="91"/>
      <c r="BN91" s="91"/>
      <c r="BO91" s="91"/>
      <c r="BP91" s="91"/>
      <c r="BQ91" s="91"/>
      <c r="BR91" s="91"/>
      <c r="BS91" s="155"/>
      <c r="BT91" s="63"/>
      <c r="BU91" s="63"/>
      <c r="BV91" s="63"/>
      <c r="BW91" s="63"/>
      <c r="BX91" s="63"/>
      <c r="BY91" s="91"/>
      <c r="BZ91" s="91"/>
      <c r="CA91" s="91"/>
      <c r="CB91" s="91"/>
      <c r="CC91" s="91"/>
      <c r="CD91" s="91"/>
      <c r="CE91" s="91"/>
      <c r="CF91" s="91"/>
    </row>
    <row r="92" spans="2:84" ht="15.75">
      <c r="B92" s="31" t="s">
        <v>8</v>
      </c>
      <c r="C92" s="142">
        <v>40430</v>
      </c>
      <c r="D92" s="92">
        <v>18807</v>
      </c>
      <c r="E92" s="139">
        <v>46.52</v>
      </c>
      <c r="F92" s="139">
        <v>82</v>
      </c>
      <c r="G92" s="139">
        <v>0.2</v>
      </c>
      <c r="H92" s="139">
        <v>1855</v>
      </c>
      <c r="I92" s="139">
        <v>4.59</v>
      </c>
      <c r="J92" s="139">
        <v>11365</v>
      </c>
      <c r="K92" s="139">
        <v>28.11</v>
      </c>
      <c r="L92" s="139">
        <v>7283</v>
      </c>
      <c r="M92" s="139">
        <v>18.01</v>
      </c>
      <c r="N92" s="139">
        <v>1038</v>
      </c>
      <c r="O92" s="139">
        <v>2.57</v>
      </c>
      <c r="Q92" s="85" t="s">
        <v>25</v>
      </c>
      <c r="R92" s="32">
        <v>44.31</v>
      </c>
      <c r="S92" s="32">
        <v>47.59</v>
      </c>
      <c r="T92" s="32">
        <v>8.1</v>
      </c>
      <c r="U92" s="32">
        <v>19.55</v>
      </c>
      <c r="X92" s="54"/>
      <c r="Y92" s="77"/>
      <c r="Z92" s="77"/>
      <c r="AA92" s="192"/>
      <c r="AB92" s="192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54"/>
      <c r="AN92" s="193"/>
      <c r="AO92" s="54"/>
      <c r="AP92" s="54"/>
      <c r="AQ92" s="54"/>
      <c r="AR92" s="54"/>
      <c r="AS92" s="54"/>
      <c r="AT92" s="54"/>
      <c r="AU92" s="54"/>
      <c r="AV92" s="54"/>
      <c r="AW92" s="55"/>
      <c r="AX92" s="54"/>
      <c r="AY92" s="54"/>
      <c r="AZ92" s="54"/>
      <c r="BA92" s="54"/>
      <c r="BB92" s="54"/>
      <c r="BC92" s="54"/>
      <c r="BD92" s="54"/>
      <c r="BE92" s="54"/>
      <c r="BF92" s="183"/>
      <c r="BG92" s="188"/>
      <c r="BH92" s="188"/>
      <c r="BI92" s="54"/>
      <c r="BJ92" s="91"/>
      <c r="BK92" s="91"/>
      <c r="BL92" s="91"/>
      <c r="BM92" s="91"/>
      <c r="BN92" s="91"/>
      <c r="BO92" s="91"/>
      <c r="BP92" s="91"/>
      <c r="BQ92" s="91"/>
      <c r="BR92" s="149"/>
      <c r="BS92" s="156"/>
      <c r="BT92" s="157"/>
      <c r="BU92" s="157"/>
      <c r="BV92" s="157"/>
      <c r="BW92" s="157"/>
      <c r="BX92" s="157"/>
      <c r="BY92" s="91"/>
      <c r="BZ92" s="91"/>
      <c r="CA92" s="91"/>
      <c r="CB92" s="91"/>
      <c r="CC92" s="91"/>
      <c r="CD92" s="91"/>
      <c r="CE92" s="91"/>
      <c r="CF92" s="91"/>
    </row>
    <row r="93" spans="2:84" ht="15">
      <c r="B93" s="32"/>
      <c r="C93" s="122"/>
      <c r="D93" s="11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Q93" s="87"/>
      <c r="R93" s="32"/>
      <c r="S93" s="32"/>
      <c r="T93" s="32"/>
      <c r="U93" s="32"/>
      <c r="X93" s="54"/>
      <c r="Y93" s="54"/>
      <c r="Z93" s="183"/>
      <c r="AA93" s="55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177"/>
      <c r="AO93" s="54"/>
      <c r="AP93" s="54"/>
      <c r="AQ93" s="54"/>
      <c r="AR93" s="54"/>
      <c r="AS93" s="54"/>
      <c r="AT93" s="54"/>
      <c r="AU93" s="54"/>
      <c r="AV93" s="80"/>
      <c r="AW93" s="81"/>
      <c r="AX93" s="81"/>
      <c r="AY93" s="81"/>
      <c r="AZ93" s="81"/>
      <c r="BA93" s="81"/>
      <c r="BB93" s="81"/>
      <c r="BC93" s="57"/>
      <c r="BD93" s="57"/>
      <c r="BE93" s="57"/>
      <c r="BF93" s="183"/>
      <c r="BG93" s="187"/>
      <c r="BH93" s="187"/>
      <c r="BI93" s="57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</row>
    <row r="94" spans="2:84" ht="15">
      <c r="B94" s="41" t="s">
        <v>22</v>
      </c>
      <c r="C94" s="122"/>
      <c r="D94" s="114" t="s">
        <v>15</v>
      </c>
      <c r="E94" s="68"/>
      <c r="F94" s="42" t="s">
        <v>16</v>
      </c>
      <c r="G94" s="68"/>
      <c r="H94" s="42" t="s">
        <v>17</v>
      </c>
      <c r="I94" s="68"/>
      <c r="J94" s="42" t="s">
        <v>18</v>
      </c>
      <c r="K94" s="68"/>
      <c r="L94" s="42" t="s">
        <v>19</v>
      </c>
      <c r="M94" s="68"/>
      <c r="N94" s="42" t="s">
        <v>24</v>
      </c>
      <c r="O94" s="68"/>
      <c r="Q94" s="86"/>
      <c r="R94" s="68"/>
      <c r="S94" s="68"/>
      <c r="T94" s="68"/>
      <c r="U94" s="68"/>
      <c r="X94" s="54"/>
      <c r="Y94" s="80"/>
      <c r="Z94" s="183"/>
      <c r="AA94" s="81"/>
      <c r="AB94" s="57"/>
      <c r="AC94" s="81"/>
      <c r="AD94" s="57"/>
      <c r="AE94" s="81"/>
      <c r="AF94" s="57"/>
      <c r="AG94" s="81"/>
      <c r="AH94" s="57"/>
      <c r="AI94" s="81"/>
      <c r="AJ94" s="57"/>
      <c r="AK94" s="81"/>
      <c r="AL94" s="57"/>
      <c r="AM94" s="57"/>
      <c r="AN94" s="194"/>
      <c r="AO94" s="57"/>
      <c r="AP94" s="57"/>
      <c r="AQ94" s="57"/>
      <c r="AR94" s="57"/>
      <c r="AS94" s="54"/>
      <c r="AT94" s="54"/>
      <c r="AU94" s="54"/>
      <c r="AV94" s="54"/>
      <c r="AW94" s="75"/>
      <c r="AX94" s="82"/>
      <c r="AY94" s="82"/>
      <c r="AZ94" s="82"/>
      <c r="BA94" s="82"/>
      <c r="BB94" s="82"/>
      <c r="BC94" s="54"/>
      <c r="BD94" s="54"/>
      <c r="BE94" s="54"/>
      <c r="BF94" s="183"/>
      <c r="BG94" s="187"/>
      <c r="BH94" s="187"/>
      <c r="BI94" s="54"/>
      <c r="BJ94" s="91"/>
      <c r="BK94" s="91"/>
      <c r="BL94" s="91"/>
      <c r="BM94" s="91"/>
      <c r="BN94" s="91"/>
      <c r="BO94" s="91"/>
      <c r="BP94" s="91"/>
      <c r="BQ94" s="91"/>
      <c r="BR94" s="91"/>
      <c r="BS94" s="153"/>
      <c r="BT94" s="153"/>
      <c r="BU94" s="153"/>
      <c r="BV94" s="153"/>
      <c r="BW94" s="153"/>
      <c r="BX94" s="153"/>
      <c r="BY94" s="91"/>
      <c r="BZ94" s="91"/>
      <c r="CA94" s="91"/>
      <c r="CB94" s="91"/>
      <c r="CC94" s="91"/>
      <c r="CD94" s="91"/>
      <c r="CE94" s="91"/>
      <c r="CF94" s="91"/>
    </row>
    <row r="95" spans="2:84" ht="15.75">
      <c r="B95" s="32" t="s">
        <v>7</v>
      </c>
      <c r="C95" s="122">
        <v>1370</v>
      </c>
      <c r="D95" s="115">
        <v>774</v>
      </c>
      <c r="E95" s="104">
        <v>56.5</v>
      </c>
      <c r="F95" s="33">
        <v>15</v>
      </c>
      <c r="G95" s="32">
        <v>1.09</v>
      </c>
      <c r="H95" s="33">
        <v>525</v>
      </c>
      <c r="I95" s="32">
        <v>38.32</v>
      </c>
      <c r="J95" s="33">
        <v>5</v>
      </c>
      <c r="K95" s="32">
        <v>0.36</v>
      </c>
      <c r="L95" s="33">
        <v>50</v>
      </c>
      <c r="M95" s="32">
        <v>3.65</v>
      </c>
      <c r="N95" s="33">
        <v>1</v>
      </c>
      <c r="O95" s="32">
        <v>0.07</v>
      </c>
      <c r="Q95" s="87"/>
      <c r="R95" s="32">
        <v>491</v>
      </c>
      <c r="S95" s="32">
        <v>5</v>
      </c>
      <c r="T95" s="103">
        <v>269</v>
      </c>
      <c r="U95" s="103">
        <v>195</v>
      </c>
      <c r="W95" s="37"/>
      <c r="X95" s="54"/>
      <c r="Y95" s="54"/>
      <c r="Z95" s="183"/>
      <c r="AA95" s="202"/>
      <c r="AB95" s="5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54"/>
      <c r="AN95" s="177"/>
      <c r="AO95" s="54"/>
      <c r="AP95" s="54"/>
      <c r="AQ95" s="91"/>
      <c r="AR95" s="91"/>
      <c r="AS95" s="54"/>
      <c r="AT95" s="54"/>
      <c r="AU95" s="54"/>
      <c r="AV95" s="54"/>
      <c r="AW95" s="75"/>
      <c r="AX95" s="82"/>
      <c r="AY95" s="82"/>
      <c r="AZ95" s="82"/>
      <c r="BA95" s="82"/>
      <c r="BB95" s="82"/>
      <c r="BC95" s="54"/>
      <c r="BD95" s="54"/>
      <c r="BE95" s="54"/>
      <c r="BF95" s="183"/>
      <c r="BG95" s="188"/>
      <c r="BH95" s="188"/>
      <c r="BI95" s="54"/>
      <c r="BJ95" s="91"/>
      <c r="BK95" s="91"/>
      <c r="BL95" s="91"/>
      <c r="BM95" s="91"/>
      <c r="BN95" s="91"/>
      <c r="BO95" s="91"/>
      <c r="BP95" s="91"/>
      <c r="BQ95" s="91"/>
      <c r="BR95" s="146"/>
      <c r="BS95" s="147"/>
      <c r="BT95" s="91"/>
      <c r="BU95" s="148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</row>
    <row r="96" spans="1:84" s="37" customFormat="1" ht="12.75">
      <c r="A96"/>
      <c r="B96" s="32" t="s">
        <v>6</v>
      </c>
      <c r="C96" s="122">
        <v>2632</v>
      </c>
      <c r="D96" s="115">
        <v>1</v>
      </c>
      <c r="E96" s="104">
        <v>0.04</v>
      </c>
      <c r="F96" s="33">
        <v>15</v>
      </c>
      <c r="G96" s="32">
        <v>0.57</v>
      </c>
      <c r="H96" s="33">
        <v>73</v>
      </c>
      <c r="I96" s="32">
        <v>2.77</v>
      </c>
      <c r="J96" s="33">
        <v>654</v>
      </c>
      <c r="K96" s="32">
        <v>24.85</v>
      </c>
      <c r="L96" s="33">
        <v>1557</v>
      </c>
      <c r="M96" s="32">
        <v>59.16</v>
      </c>
      <c r="N96" s="33">
        <v>332</v>
      </c>
      <c r="O96" s="32">
        <v>12.61</v>
      </c>
      <c r="R96" s="32"/>
      <c r="S96" s="32"/>
      <c r="T96" s="32"/>
      <c r="U96" s="103"/>
      <c r="W96"/>
      <c r="X96" s="56"/>
      <c r="Y96" s="54"/>
      <c r="Z96" s="77"/>
      <c r="AA96" s="203"/>
      <c r="AB96" s="192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54"/>
      <c r="AN96" s="54"/>
      <c r="AO96" s="54"/>
      <c r="AP96" s="54"/>
      <c r="AQ96" s="54"/>
      <c r="AR96" s="91"/>
      <c r="AS96" s="54"/>
      <c r="AT96" s="56"/>
      <c r="AU96" s="56"/>
      <c r="AV96" s="77"/>
      <c r="AW96" s="78"/>
      <c r="AX96" s="79"/>
      <c r="AY96" s="79"/>
      <c r="AZ96" s="79"/>
      <c r="BA96" s="79"/>
      <c r="BB96" s="79"/>
      <c r="BC96" s="54"/>
      <c r="BD96" s="54"/>
      <c r="BE96" s="54"/>
      <c r="BF96" s="54"/>
      <c r="BG96" s="54"/>
      <c r="BH96" s="54"/>
      <c r="BI96" s="54"/>
      <c r="BJ96" s="91"/>
      <c r="BK96" s="91"/>
      <c r="BL96" s="91"/>
      <c r="BM96" s="91"/>
      <c r="BN96" s="91"/>
      <c r="BO96" s="91"/>
      <c r="BP96" s="91"/>
      <c r="BQ96" s="153"/>
      <c r="BR96" s="91"/>
      <c r="BS96" s="147"/>
      <c r="BT96" s="91"/>
      <c r="BU96" s="91"/>
      <c r="BV96" s="91"/>
      <c r="BW96" s="91"/>
      <c r="BX96" s="91"/>
      <c r="BY96" s="153"/>
      <c r="BZ96" s="153"/>
      <c r="CA96" s="153"/>
      <c r="CB96" s="153"/>
      <c r="CC96" s="153"/>
      <c r="CD96" s="153"/>
      <c r="CE96" s="153"/>
      <c r="CF96" s="153"/>
    </row>
    <row r="97" spans="1:84" ht="15.75">
      <c r="A97" s="40"/>
      <c r="B97" s="31" t="s">
        <v>8</v>
      </c>
      <c r="C97" s="123">
        <v>4002</v>
      </c>
      <c r="D97" s="116">
        <v>775</v>
      </c>
      <c r="E97" s="106">
        <v>19.37</v>
      </c>
      <c r="F97" s="61">
        <v>30</v>
      </c>
      <c r="G97" s="31">
        <v>0.75</v>
      </c>
      <c r="H97" s="61">
        <v>598</v>
      </c>
      <c r="I97" s="31">
        <v>14.94</v>
      </c>
      <c r="J97" s="61">
        <v>659</v>
      </c>
      <c r="K97" s="31">
        <v>16.47</v>
      </c>
      <c r="L97" s="61">
        <v>1607</v>
      </c>
      <c r="M97" s="31">
        <v>40.15</v>
      </c>
      <c r="N97" s="61">
        <v>333</v>
      </c>
      <c r="O97" s="31">
        <v>8.32</v>
      </c>
      <c r="Q97" s="85" t="s">
        <v>25</v>
      </c>
      <c r="R97" s="32">
        <v>64.18</v>
      </c>
      <c r="S97" s="32">
        <v>0.65</v>
      </c>
      <c r="T97" s="32">
        <v>35.16</v>
      </c>
      <c r="U97" s="32">
        <v>25.49</v>
      </c>
      <c r="W97" s="37"/>
      <c r="X97" s="54"/>
      <c r="Y97" s="77"/>
      <c r="Z97" s="183"/>
      <c r="AA97" s="55"/>
      <c r="AB97" s="55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193"/>
      <c r="AO97" s="54"/>
      <c r="AP97" s="54"/>
      <c r="AQ97" s="54"/>
      <c r="AR97" s="54"/>
      <c r="AS97" s="54"/>
      <c r="AT97" s="54"/>
      <c r="AU97" s="54"/>
      <c r="AV97" s="54"/>
      <c r="AW97" s="55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91"/>
      <c r="BK97" s="153"/>
      <c r="BL97" s="153"/>
      <c r="BM97" s="153"/>
      <c r="BN97" s="153"/>
      <c r="BO97" s="153"/>
      <c r="BP97" s="153"/>
      <c r="BQ97" s="91"/>
      <c r="BR97" s="151"/>
      <c r="BS97" s="152"/>
      <c r="BT97" s="152"/>
      <c r="BU97" s="152"/>
      <c r="BV97" s="152"/>
      <c r="BW97" s="152"/>
      <c r="BX97" s="152"/>
      <c r="BY97" s="91"/>
      <c r="BZ97" s="91"/>
      <c r="CA97" s="91"/>
      <c r="CB97" s="91"/>
      <c r="CC97" s="91"/>
      <c r="CD97" s="91"/>
      <c r="CE97" s="91"/>
      <c r="CF97" s="91"/>
    </row>
    <row r="98" spans="2:84" ht="15">
      <c r="B98" s="32"/>
      <c r="C98" s="122"/>
      <c r="D98" s="112"/>
      <c r="E98" s="104"/>
      <c r="F98" s="32"/>
      <c r="G98" s="32"/>
      <c r="H98" s="32"/>
      <c r="I98" s="32"/>
      <c r="J98" s="32"/>
      <c r="K98" s="32"/>
      <c r="L98" s="32"/>
      <c r="M98" s="32"/>
      <c r="N98" s="32"/>
      <c r="O98" s="32"/>
      <c r="Q98" s="87"/>
      <c r="R98" s="32"/>
      <c r="S98" s="32"/>
      <c r="T98" s="32"/>
      <c r="U98" s="32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177"/>
      <c r="AO98" s="54"/>
      <c r="AP98" s="54"/>
      <c r="AQ98" s="54"/>
      <c r="AR98" s="54"/>
      <c r="AS98" s="54"/>
      <c r="AT98" s="54"/>
      <c r="AU98" s="54"/>
      <c r="AV98" s="83"/>
      <c r="AW98" s="84"/>
      <c r="AX98" s="84"/>
      <c r="AY98" s="84"/>
      <c r="AZ98" s="84"/>
      <c r="BA98" s="84"/>
      <c r="BB98" s="84"/>
      <c r="BC98" s="58"/>
      <c r="BD98" s="58"/>
      <c r="BE98" s="58"/>
      <c r="BF98" s="58"/>
      <c r="BG98" s="58"/>
      <c r="BH98" s="58"/>
      <c r="BI98" s="58"/>
      <c r="BJ98" s="153"/>
      <c r="BK98" s="91"/>
      <c r="BL98" s="91"/>
      <c r="BM98" s="91"/>
      <c r="BN98" s="91"/>
      <c r="BO98" s="91"/>
      <c r="BP98" s="91"/>
      <c r="BQ98" s="91"/>
      <c r="BR98" s="91"/>
      <c r="BS98" s="155"/>
      <c r="BT98" s="63"/>
      <c r="BU98" s="63"/>
      <c r="BV98" s="63"/>
      <c r="BW98" s="63"/>
      <c r="BX98" s="63"/>
      <c r="BY98" s="91"/>
      <c r="BZ98" s="91"/>
      <c r="CA98" s="91"/>
      <c r="CB98" s="91"/>
      <c r="CC98" s="91"/>
      <c r="CD98" s="91"/>
      <c r="CE98" s="91"/>
      <c r="CF98" s="91"/>
    </row>
    <row r="99" spans="2:84" ht="15">
      <c r="B99" s="44" t="s">
        <v>23</v>
      </c>
      <c r="C99" s="122"/>
      <c r="D99" s="117" t="s">
        <v>15</v>
      </c>
      <c r="E99" s="104"/>
      <c r="F99" s="45" t="s">
        <v>16</v>
      </c>
      <c r="G99" s="69"/>
      <c r="H99" s="45" t="s">
        <v>17</v>
      </c>
      <c r="I99" s="69"/>
      <c r="J99" s="45" t="s">
        <v>18</v>
      </c>
      <c r="K99" s="69"/>
      <c r="L99" s="45" t="s">
        <v>19</v>
      </c>
      <c r="M99" s="69"/>
      <c r="N99" s="45" t="s">
        <v>24</v>
      </c>
      <c r="O99" s="69"/>
      <c r="Q99" s="88"/>
      <c r="R99" s="69"/>
      <c r="S99" s="69"/>
      <c r="T99" s="69"/>
      <c r="U99" s="69"/>
      <c r="X99" s="54"/>
      <c r="Y99" s="83"/>
      <c r="Z99" s="183"/>
      <c r="AA99" s="84"/>
      <c r="AB99" s="55"/>
      <c r="AC99" s="84"/>
      <c r="AD99" s="58"/>
      <c r="AE99" s="84"/>
      <c r="AF99" s="58"/>
      <c r="AG99" s="84"/>
      <c r="AH99" s="58"/>
      <c r="AI99" s="84"/>
      <c r="AJ99" s="58"/>
      <c r="AK99" s="84"/>
      <c r="AL99" s="58"/>
      <c r="AM99" s="58"/>
      <c r="AN99" s="197"/>
      <c r="AO99" s="58"/>
      <c r="AP99" s="58"/>
      <c r="AQ99" s="58"/>
      <c r="AR99" s="58"/>
      <c r="AS99" s="56"/>
      <c r="AT99" s="54"/>
      <c r="AU99" s="54"/>
      <c r="AV99" s="54"/>
      <c r="AW99" s="75"/>
      <c r="AX99" s="82"/>
      <c r="AY99" s="82"/>
      <c r="AZ99" s="82"/>
      <c r="BA99" s="82"/>
      <c r="BB99" s="82"/>
      <c r="BC99" s="54"/>
      <c r="BD99" s="54"/>
      <c r="BE99" s="54"/>
      <c r="BF99" s="54"/>
      <c r="BG99" s="54"/>
      <c r="BH99" s="54"/>
      <c r="BI99" s="54"/>
      <c r="BJ99" s="91"/>
      <c r="BK99" s="91"/>
      <c r="BL99" s="91"/>
      <c r="BM99" s="91"/>
      <c r="BN99" s="91"/>
      <c r="BO99" s="91"/>
      <c r="BP99" s="91"/>
      <c r="BQ99" s="91"/>
      <c r="BR99" s="91"/>
      <c r="BS99" s="155"/>
      <c r="BT99" s="63"/>
      <c r="BU99" s="63"/>
      <c r="BV99" s="63"/>
      <c r="BW99" s="63"/>
      <c r="BX99" s="63"/>
      <c r="BY99" s="91"/>
      <c r="BZ99" s="91"/>
      <c r="CA99" s="91"/>
      <c r="CB99" s="91"/>
      <c r="CC99" s="91"/>
      <c r="CD99" s="91"/>
      <c r="CE99" s="91"/>
      <c r="CF99" s="91"/>
    </row>
    <row r="100" spans="2:84" ht="15">
      <c r="B100" s="32" t="s">
        <v>7</v>
      </c>
      <c r="C100" s="122">
        <v>22236</v>
      </c>
      <c r="D100" s="118">
        <v>19282</v>
      </c>
      <c r="E100" s="107">
        <v>86.72</v>
      </c>
      <c r="F100" s="108">
        <v>17</v>
      </c>
      <c r="G100" s="108">
        <v>0.08</v>
      </c>
      <c r="H100" s="108">
        <v>1279</v>
      </c>
      <c r="I100" s="108">
        <v>5.75</v>
      </c>
      <c r="J100" s="108">
        <v>1286</v>
      </c>
      <c r="K100" s="108">
        <v>5.78</v>
      </c>
      <c r="L100" s="108">
        <v>360</v>
      </c>
      <c r="M100" s="108">
        <v>1.62</v>
      </c>
      <c r="N100" s="108">
        <v>12</v>
      </c>
      <c r="O100" s="108">
        <v>0.05</v>
      </c>
      <c r="Q100" s="87"/>
      <c r="R100" s="32">
        <v>8541</v>
      </c>
      <c r="S100" s="32">
        <v>8648</v>
      </c>
      <c r="T100" s="32">
        <v>1740</v>
      </c>
      <c r="U100" s="32">
        <v>3746</v>
      </c>
      <c r="X100" s="54"/>
      <c r="Y100" s="54"/>
      <c r="Z100" s="183"/>
      <c r="AA100" s="198"/>
      <c r="AB100" s="198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54"/>
      <c r="AN100" s="177"/>
      <c r="AO100" s="54"/>
      <c r="AP100" s="54"/>
      <c r="AQ100" s="54"/>
      <c r="AR100" s="54"/>
      <c r="AS100" s="54"/>
      <c r="AT100" s="54"/>
      <c r="AU100" s="54"/>
      <c r="AV100" s="54"/>
      <c r="AW100" s="75"/>
      <c r="AX100" s="82"/>
      <c r="AY100" s="82"/>
      <c r="AZ100" s="82"/>
      <c r="BA100" s="82"/>
      <c r="BB100" s="82"/>
      <c r="BC100" s="54"/>
      <c r="BD100" s="54"/>
      <c r="BE100" s="54"/>
      <c r="BF100" s="54"/>
      <c r="BG100" s="54"/>
      <c r="BH100" s="54"/>
      <c r="BI100" s="54"/>
      <c r="BJ100" s="91"/>
      <c r="BK100" s="91"/>
      <c r="BL100" s="91"/>
      <c r="BM100" s="91"/>
      <c r="BN100" s="91"/>
      <c r="BO100" s="91"/>
      <c r="BP100" s="91"/>
      <c r="BQ100" s="91"/>
      <c r="BR100" s="149"/>
      <c r="BS100" s="156"/>
      <c r="BT100" s="157"/>
      <c r="BU100" s="157"/>
      <c r="BV100" s="157"/>
      <c r="BW100" s="157"/>
      <c r="BX100" s="157"/>
      <c r="BY100" s="91"/>
      <c r="BZ100" s="91"/>
      <c r="CA100" s="91"/>
      <c r="CB100" s="91"/>
      <c r="CC100" s="91"/>
      <c r="CD100" s="91"/>
      <c r="CE100" s="91"/>
      <c r="CF100" s="91"/>
    </row>
    <row r="101" spans="1:84" s="40" customFormat="1" ht="12.75">
      <c r="A101"/>
      <c r="B101" s="32" t="s">
        <v>6</v>
      </c>
      <c r="C101" s="122">
        <v>22229</v>
      </c>
      <c r="D101" s="118">
        <v>320</v>
      </c>
      <c r="E101" s="107">
        <v>1.44</v>
      </c>
      <c r="F101" s="108">
        <v>95</v>
      </c>
      <c r="G101" s="108">
        <v>0.43</v>
      </c>
      <c r="H101" s="108">
        <v>1174</v>
      </c>
      <c r="I101" s="108">
        <v>5.28</v>
      </c>
      <c r="J101" s="108">
        <v>10738</v>
      </c>
      <c r="K101" s="108">
        <v>48.31</v>
      </c>
      <c r="L101" s="108">
        <v>8543</v>
      </c>
      <c r="M101" s="108">
        <v>38.43</v>
      </c>
      <c r="N101" s="108">
        <v>1359</v>
      </c>
      <c r="O101" s="108">
        <v>6.11</v>
      </c>
      <c r="R101" s="32"/>
      <c r="S101" s="32"/>
      <c r="T101" s="32"/>
      <c r="U101" s="32"/>
      <c r="W101"/>
      <c r="X101" s="57"/>
      <c r="Y101" s="54"/>
      <c r="Z101" s="183"/>
      <c r="AA101" s="198"/>
      <c r="AB101" s="198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54"/>
      <c r="AN101" s="54"/>
      <c r="AO101" s="54"/>
      <c r="AP101" s="54"/>
      <c r="AQ101" s="54"/>
      <c r="AR101" s="54"/>
      <c r="AS101" s="54"/>
      <c r="AT101" s="57"/>
      <c r="AU101" s="57"/>
      <c r="AV101" s="77"/>
      <c r="AW101" s="78"/>
      <c r="AX101" s="79"/>
      <c r="AY101" s="79"/>
      <c r="AZ101" s="79"/>
      <c r="BA101" s="79"/>
      <c r="BB101" s="79"/>
      <c r="BC101" s="54"/>
      <c r="BD101" s="54"/>
      <c r="BE101" s="54"/>
      <c r="BF101" s="54"/>
      <c r="BG101" s="54"/>
      <c r="BH101" s="54"/>
      <c r="BI101" s="54"/>
      <c r="BJ101" s="91"/>
      <c r="BK101" s="91"/>
      <c r="BL101" s="91"/>
      <c r="BM101" s="91"/>
      <c r="BN101" s="91"/>
      <c r="BO101" s="91"/>
      <c r="BP101" s="91"/>
      <c r="BQ101" s="160"/>
      <c r="BR101" s="91"/>
      <c r="BS101" s="147"/>
      <c r="BT101" s="91"/>
      <c r="BU101" s="91"/>
      <c r="BV101" s="91"/>
      <c r="BW101" s="91"/>
      <c r="BX101" s="91"/>
      <c r="BY101" s="160"/>
      <c r="BZ101" s="160"/>
      <c r="CA101" s="160"/>
      <c r="CB101" s="160"/>
      <c r="CC101" s="160"/>
      <c r="CD101" s="160"/>
      <c r="CE101" s="160"/>
      <c r="CF101" s="160"/>
    </row>
    <row r="102" spans="1:84" ht="15.75">
      <c r="A102" s="43"/>
      <c r="B102" s="31" t="s">
        <v>8</v>
      </c>
      <c r="C102" s="123">
        <v>44465</v>
      </c>
      <c r="D102" s="119">
        <v>19602</v>
      </c>
      <c r="E102" s="109">
        <v>44.08</v>
      </c>
      <c r="F102" s="110">
        <v>112</v>
      </c>
      <c r="G102" s="110">
        <v>0.25</v>
      </c>
      <c r="H102" s="110">
        <v>2453</v>
      </c>
      <c r="I102" s="110">
        <v>5.52</v>
      </c>
      <c r="J102" s="110">
        <v>12024</v>
      </c>
      <c r="K102" s="110">
        <v>27.04</v>
      </c>
      <c r="L102" s="110">
        <v>8903</v>
      </c>
      <c r="M102" s="110">
        <v>20.02</v>
      </c>
      <c r="N102" s="110">
        <v>1371</v>
      </c>
      <c r="O102" s="110">
        <v>3.08</v>
      </c>
      <c r="Q102" s="85" t="s">
        <v>25</v>
      </c>
      <c r="R102" s="32">
        <v>45.12</v>
      </c>
      <c r="S102" s="32">
        <v>45.69</v>
      </c>
      <c r="T102" s="32">
        <v>9.19</v>
      </c>
      <c r="U102" s="32">
        <v>19.79</v>
      </c>
      <c r="W102" s="40"/>
      <c r="X102" s="54"/>
      <c r="Y102" s="77"/>
      <c r="Z102" s="77"/>
      <c r="AA102" s="200"/>
      <c r="AB102" s="200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54"/>
      <c r="AN102" s="193"/>
      <c r="AO102" s="54"/>
      <c r="AP102" s="54"/>
      <c r="AQ102" s="54"/>
      <c r="AR102" s="54"/>
      <c r="AS102" s="54"/>
      <c r="AT102" s="54"/>
      <c r="AU102" s="54"/>
      <c r="AV102" s="54"/>
      <c r="AW102" s="55"/>
      <c r="AX102" s="54"/>
      <c r="AY102" s="54"/>
      <c r="AZ102" s="54"/>
      <c r="BA102" s="54"/>
      <c r="BB102" s="54"/>
      <c r="BC102" s="54"/>
      <c r="BD102" s="54"/>
      <c r="BE102" s="54"/>
      <c r="BF102" s="54"/>
      <c r="BG102" s="55"/>
      <c r="BH102" s="54"/>
      <c r="BI102" s="54"/>
      <c r="BJ102" s="91"/>
      <c r="BK102" s="160"/>
      <c r="BL102" s="160"/>
      <c r="BM102" s="160"/>
      <c r="BN102" s="160"/>
      <c r="BO102" s="160"/>
      <c r="BP102" s="160"/>
      <c r="BQ102" s="91"/>
      <c r="BR102" s="158"/>
      <c r="BS102" s="159"/>
      <c r="BT102" s="159"/>
      <c r="BU102" s="159"/>
      <c r="BV102" s="159"/>
      <c r="BW102" s="159"/>
      <c r="BX102" s="159"/>
      <c r="BY102" s="91"/>
      <c r="BZ102" s="91"/>
      <c r="CA102" s="91"/>
      <c r="CB102" s="91"/>
      <c r="CC102" s="91"/>
      <c r="CD102" s="91"/>
      <c r="CE102" s="91"/>
      <c r="CF102" s="91"/>
    </row>
    <row r="103" spans="1:84" ht="12.75">
      <c r="A103" s="54"/>
      <c r="B103" s="54"/>
      <c r="C103" s="75"/>
      <c r="D103" s="82"/>
      <c r="E103" s="82"/>
      <c r="F103" s="82"/>
      <c r="G103" s="82"/>
      <c r="H103" s="82"/>
      <c r="I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5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160"/>
      <c r="BK103" s="91"/>
      <c r="BL103" s="91"/>
      <c r="BM103" s="91"/>
      <c r="BN103" s="91"/>
      <c r="BO103" s="91"/>
      <c r="BP103" s="91"/>
      <c r="BQ103" s="91"/>
      <c r="BR103" s="91"/>
      <c r="BS103" s="155"/>
      <c r="BT103" s="63"/>
      <c r="BU103" s="63"/>
      <c r="BV103" s="63"/>
      <c r="BW103" s="63"/>
      <c r="BX103" s="63"/>
      <c r="BY103" s="91"/>
      <c r="BZ103" s="91"/>
      <c r="CA103" s="91"/>
      <c r="CB103" s="91"/>
      <c r="CC103" s="91"/>
      <c r="CD103" s="91"/>
      <c r="CE103" s="91"/>
      <c r="CF103" s="91"/>
    </row>
    <row r="104" spans="1:84" ht="15.75">
      <c r="A104" s="54"/>
      <c r="B104" s="54"/>
      <c r="C104" s="75"/>
      <c r="D104" s="82"/>
      <c r="E104" s="82"/>
      <c r="F104" s="82"/>
      <c r="G104" s="82"/>
      <c r="H104" s="82"/>
      <c r="I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72"/>
      <c r="AW104" s="55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91"/>
      <c r="BK104" s="91"/>
      <c r="BL104" s="91"/>
      <c r="BM104" s="91"/>
      <c r="BN104" s="91"/>
      <c r="BO104" s="91"/>
      <c r="BP104" s="91"/>
      <c r="BQ104" s="91"/>
      <c r="BR104" s="91"/>
      <c r="BS104" s="155"/>
      <c r="BT104" s="63"/>
      <c r="BU104" s="63"/>
      <c r="BV104" s="63"/>
      <c r="BW104" s="63"/>
      <c r="BX104" s="63"/>
      <c r="BY104" s="91"/>
      <c r="BZ104" s="91"/>
      <c r="CA104" s="91"/>
      <c r="CB104" s="91"/>
      <c r="CC104" s="91"/>
      <c r="CD104" s="91"/>
      <c r="CE104" s="91"/>
      <c r="CF104" s="91"/>
    </row>
    <row r="105" spans="1:84" ht="12.75">
      <c r="A105" s="54"/>
      <c r="B105" s="77"/>
      <c r="C105" s="78"/>
      <c r="D105" s="79"/>
      <c r="E105" s="79"/>
      <c r="F105" s="79"/>
      <c r="G105" s="79"/>
      <c r="H105" s="79"/>
      <c r="I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5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91"/>
      <c r="BK105" s="91"/>
      <c r="BL105" s="91"/>
      <c r="BM105" s="91"/>
      <c r="BN105" s="91"/>
      <c r="BO105" s="91"/>
      <c r="BP105" s="91"/>
      <c r="BQ105" s="91"/>
      <c r="BR105" s="149"/>
      <c r="BS105" s="156"/>
      <c r="BT105" s="157"/>
      <c r="BU105" s="157"/>
      <c r="BV105" s="157"/>
      <c r="BW105" s="157"/>
      <c r="BX105" s="157"/>
      <c r="BY105" s="91"/>
      <c r="BZ105" s="91"/>
      <c r="CA105" s="91"/>
      <c r="CB105" s="91"/>
      <c r="CC105" s="91"/>
      <c r="CD105" s="91"/>
      <c r="CE105" s="91"/>
      <c r="CF105" s="91"/>
    </row>
    <row r="106" spans="1:84" s="43" customFormat="1" ht="12.75">
      <c r="A106" s="54"/>
      <c r="B106" s="54"/>
      <c r="C106" s="55"/>
      <c r="D106" s="54"/>
      <c r="E106" s="54"/>
      <c r="F106" s="54"/>
      <c r="G106" s="54"/>
      <c r="H106" s="54"/>
      <c r="I106" s="54"/>
      <c r="W106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73"/>
      <c r="AW106" s="74"/>
      <c r="AX106" s="74"/>
      <c r="AY106" s="74"/>
      <c r="AZ106" s="74"/>
      <c r="BA106" s="74"/>
      <c r="BB106" s="74"/>
      <c r="BC106" s="152"/>
      <c r="BD106" s="56"/>
      <c r="BE106" s="56"/>
      <c r="BF106" s="102"/>
      <c r="BG106" s="56"/>
      <c r="BH106" s="56"/>
      <c r="BI106" s="56"/>
      <c r="BJ106" s="91"/>
      <c r="BK106" s="91"/>
      <c r="BL106" s="91"/>
      <c r="BM106" s="91"/>
      <c r="BN106" s="91"/>
      <c r="BO106" s="91"/>
      <c r="BP106" s="91"/>
      <c r="BQ106" s="154"/>
      <c r="BR106" s="91"/>
      <c r="BS106" s="147"/>
      <c r="BT106" s="91"/>
      <c r="BU106" s="91"/>
      <c r="BV106" s="91"/>
      <c r="BW106" s="91"/>
      <c r="BX106" s="91"/>
      <c r="BY106" s="154"/>
      <c r="BZ106" s="154"/>
      <c r="CA106" s="154"/>
      <c r="CB106" s="154"/>
      <c r="CC106" s="154"/>
      <c r="CD106" s="154"/>
      <c r="CE106" s="154"/>
      <c r="CF106" s="154"/>
    </row>
    <row r="107" spans="1:84" ht="12.75">
      <c r="A107" s="58"/>
      <c r="B107" s="83"/>
      <c r="C107" s="84"/>
      <c r="D107" s="84"/>
      <c r="E107" s="84"/>
      <c r="F107" s="84"/>
      <c r="G107" s="84"/>
      <c r="H107" s="84"/>
      <c r="I107" s="58"/>
      <c r="W107" s="43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75"/>
      <c r="AX107" s="76"/>
      <c r="AY107" s="76"/>
      <c r="AZ107" s="76"/>
      <c r="BA107" s="76"/>
      <c r="BB107" s="76"/>
      <c r="BC107" s="54"/>
      <c r="BD107" s="54"/>
      <c r="BE107" s="54"/>
      <c r="BF107" s="102"/>
      <c r="BG107" s="102"/>
      <c r="BH107" s="102"/>
      <c r="BI107" s="101"/>
      <c r="BJ107" s="91"/>
      <c r="BK107" s="154"/>
      <c r="BL107" s="154"/>
      <c r="BM107" s="154"/>
      <c r="BN107" s="154"/>
      <c r="BO107" s="154"/>
      <c r="BP107" s="154"/>
      <c r="BQ107" s="91"/>
      <c r="BR107" s="161"/>
      <c r="BS107" s="162"/>
      <c r="BT107" s="162"/>
      <c r="BU107" s="162"/>
      <c r="BV107" s="162"/>
      <c r="BW107" s="162"/>
      <c r="BX107" s="162"/>
      <c r="BY107" s="91"/>
      <c r="BZ107" s="91"/>
      <c r="CA107" s="91"/>
      <c r="CB107" s="91"/>
      <c r="CC107" s="91"/>
      <c r="CD107" s="91"/>
      <c r="CE107" s="91"/>
      <c r="CF107" s="91"/>
    </row>
    <row r="108" spans="1:84" ht="12.75">
      <c r="A108" s="54"/>
      <c r="B108" s="54"/>
      <c r="C108" s="75"/>
      <c r="D108" s="82"/>
      <c r="E108" s="82"/>
      <c r="F108" s="82"/>
      <c r="G108" s="82"/>
      <c r="H108" s="82"/>
      <c r="I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75"/>
      <c r="AX108" s="76"/>
      <c r="AY108" s="76"/>
      <c r="AZ108" s="76"/>
      <c r="BA108" s="76"/>
      <c r="BB108" s="76"/>
      <c r="BC108" s="54"/>
      <c r="BD108" s="54"/>
      <c r="BE108" s="54"/>
      <c r="BF108" s="54"/>
      <c r="BG108" s="54"/>
      <c r="BH108" s="54"/>
      <c r="BI108" s="54"/>
      <c r="BJ108" s="154"/>
      <c r="BK108" s="91"/>
      <c r="BL108" s="91"/>
      <c r="BM108" s="91"/>
      <c r="BN108" s="91"/>
      <c r="BO108" s="91"/>
      <c r="BP108" s="91"/>
      <c r="BQ108" s="91"/>
      <c r="BR108" s="91"/>
      <c r="BS108" s="155"/>
      <c r="BT108" s="63"/>
      <c r="BU108" s="63"/>
      <c r="BV108" s="63"/>
      <c r="BW108" s="63"/>
      <c r="BX108" s="63"/>
      <c r="BY108" s="91"/>
      <c r="BZ108" s="91"/>
      <c r="CA108" s="91"/>
      <c r="CB108" s="91"/>
      <c r="CC108" s="91"/>
      <c r="CD108" s="91"/>
      <c r="CE108" s="91"/>
      <c r="CF108" s="91"/>
    </row>
    <row r="109" spans="1:84" ht="15.75">
      <c r="A109" s="54"/>
      <c r="B109" s="54"/>
      <c r="C109" s="75"/>
      <c r="D109" s="82"/>
      <c r="E109" s="82"/>
      <c r="F109" s="82"/>
      <c r="G109" s="82"/>
      <c r="H109" s="82"/>
      <c r="I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77"/>
      <c r="AW109" s="78"/>
      <c r="AX109" s="79"/>
      <c r="AY109" s="79"/>
      <c r="AZ109" s="79"/>
      <c r="BA109" s="79"/>
      <c r="BB109" s="79"/>
      <c r="BC109" s="54"/>
      <c r="BD109" s="54"/>
      <c r="BE109" s="193"/>
      <c r="BF109" s="54"/>
      <c r="BG109" s="54"/>
      <c r="BH109" s="54"/>
      <c r="BI109" s="54"/>
      <c r="BJ109" s="91"/>
      <c r="BK109" s="91"/>
      <c r="BL109" s="91"/>
      <c r="BM109" s="91"/>
      <c r="BN109" s="91"/>
      <c r="BO109" s="91"/>
      <c r="BP109" s="91"/>
      <c r="BQ109" s="91"/>
      <c r="BR109" s="91"/>
      <c r="BS109" s="155"/>
      <c r="BT109" s="63"/>
      <c r="BU109" s="63"/>
      <c r="BV109" s="63"/>
      <c r="BW109" s="63"/>
      <c r="BX109" s="63"/>
      <c r="BY109" s="91"/>
      <c r="BZ109" s="91"/>
      <c r="CA109" s="91"/>
      <c r="CB109" s="91"/>
      <c r="CC109" s="91"/>
      <c r="CD109" s="91"/>
      <c r="CE109" s="91"/>
      <c r="CF109" s="91"/>
    </row>
    <row r="110" spans="1:84" ht="15">
      <c r="A110" s="54"/>
      <c r="B110" s="77"/>
      <c r="C110" s="78"/>
      <c r="D110" s="79"/>
      <c r="E110" s="79"/>
      <c r="F110" s="79"/>
      <c r="G110" s="79"/>
      <c r="H110" s="79"/>
      <c r="I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5"/>
      <c r="AX110" s="54"/>
      <c r="AY110" s="54"/>
      <c r="AZ110" s="54"/>
      <c r="BA110" s="54"/>
      <c r="BB110" s="54"/>
      <c r="BC110" s="54"/>
      <c r="BD110" s="54"/>
      <c r="BE110" s="177"/>
      <c r="BF110" s="54"/>
      <c r="BG110" s="54"/>
      <c r="BH110" s="54"/>
      <c r="BI110" s="54"/>
      <c r="BJ110" s="91"/>
      <c r="BK110" s="91"/>
      <c r="BL110" s="91"/>
      <c r="BM110" s="91"/>
      <c r="BN110" s="91"/>
      <c r="BO110" s="91"/>
      <c r="BP110" s="91"/>
      <c r="BQ110" s="91"/>
      <c r="BR110" s="149"/>
      <c r="BS110" s="156"/>
      <c r="BT110" s="157"/>
      <c r="BU110" s="157"/>
      <c r="BV110" s="157"/>
      <c r="BW110" s="157"/>
      <c r="BX110" s="157"/>
      <c r="BY110" s="91"/>
      <c r="BZ110" s="91"/>
      <c r="CA110" s="91"/>
      <c r="CB110" s="91"/>
      <c r="CC110" s="91"/>
      <c r="CD110" s="91"/>
      <c r="CE110" s="91"/>
      <c r="CF110" s="91"/>
    </row>
    <row r="111" spans="1:84" ht="15">
      <c r="A111" s="54"/>
      <c r="B111" s="54"/>
      <c r="C111" s="55"/>
      <c r="D111" s="54"/>
      <c r="E111" s="54"/>
      <c r="F111" s="54"/>
      <c r="G111" s="54"/>
      <c r="H111" s="54"/>
      <c r="I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80"/>
      <c r="AW111" s="81"/>
      <c r="AX111" s="81"/>
      <c r="AY111" s="81"/>
      <c r="AZ111" s="81"/>
      <c r="BA111" s="81"/>
      <c r="BB111" s="81"/>
      <c r="BC111" s="54"/>
      <c r="BD111" s="57"/>
      <c r="BE111" s="194"/>
      <c r="BF111" s="57"/>
      <c r="BG111" s="57"/>
      <c r="BH111" s="57"/>
      <c r="BI111" s="57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</row>
    <row r="112" spans="24:84" ht="15"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75"/>
      <c r="AX112" s="82"/>
      <c r="AY112" s="82"/>
      <c r="AZ112" s="82"/>
      <c r="BA112" s="82"/>
      <c r="BB112" s="82"/>
      <c r="BC112" s="54"/>
      <c r="BD112" s="54"/>
      <c r="BE112" s="177"/>
      <c r="BF112" s="54"/>
      <c r="BG112" s="54"/>
      <c r="BH112" s="91"/>
      <c r="BI112" s="54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</row>
    <row r="113" spans="23:84" ht="15.75">
      <c r="W113" s="37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75"/>
      <c r="AX113" s="82"/>
      <c r="AY113" s="82"/>
      <c r="AZ113" s="82"/>
      <c r="BA113" s="82"/>
      <c r="BB113" s="82"/>
      <c r="BC113" s="54"/>
      <c r="BD113" s="54"/>
      <c r="BE113" s="193"/>
      <c r="BF113" s="54"/>
      <c r="BG113" s="54"/>
      <c r="BH113" s="91"/>
      <c r="BI113" s="54"/>
      <c r="BJ113" s="91"/>
      <c r="BK113" s="91"/>
      <c r="BL113" s="91"/>
      <c r="BM113" s="91"/>
      <c r="BN113" s="91"/>
      <c r="BO113" s="91"/>
      <c r="BP113" s="91"/>
      <c r="BQ113" s="91"/>
      <c r="BR113" s="146"/>
      <c r="BS113" s="147"/>
      <c r="BT113" s="91"/>
      <c r="BU113" s="148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</row>
    <row r="114" spans="1:84" s="37" customFormat="1" ht="15.75">
      <c r="A114" s="56"/>
      <c r="B114" s="73"/>
      <c r="C114" s="74"/>
      <c r="D114" s="74"/>
      <c r="E114" s="74"/>
      <c r="F114" s="74"/>
      <c r="G114" s="74"/>
      <c r="H114" s="54"/>
      <c r="I114" s="56"/>
      <c r="J114" s="56"/>
      <c r="K114" s="56"/>
      <c r="L114" s="56"/>
      <c r="M114" s="74"/>
      <c r="W114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77"/>
      <c r="AW114" s="78"/>
      <c r="AX114" s="79"/>
      <c r="AY114" s="79"/>
      <c r="AZ114" s="79"/>
      <c r="BA114" s="79"/>
      <c r="BB114" s="79"/>
      <c r="BC114" s="54"/>
      <c r="BD114" s="54"/>
      <c r="BE114" s="177"/>
      <c r="BF114" s="54"/>
      <c r="BG114" s="54"/>
      <c r="BH114" s="54"/>
      <c r="BI114" s="54"/>
      <c r="BJ114" s="146"/>
      <c r="BK114" s="91"/>
      <c r="BL114" s="91"/>
      <c r="BM114" s="91"/>
      <c r="BN114" s="91"/>
      <c r="BO114" s="91"/>
      <c r="BP114" s="91"/>
      <c r="BQ114" s="153"/>
      <c r="BR114" s="91"/>
      <c r="BS114" s="147"/>
      <c r="BT114" s="91"/>
      <c r="BU114" s="91"/>
      <c r="BV114" s="91"/>
      <c r="BW114" s="91"/>
      <c r="BX114" s="91"/>
      <c r="BY114" s="91"/>
      <c r="BZ114" s="153"/>
      <c r="CA114" s="153"/>
      <c r="CB114" s="153"/>
      <c r="CC114" s="153"/>
      <c r="CD114" s="153"/>
      <c r="CE114" s="153"/>
      <c r="CF114" s="153"/>
    </row>
    <row r="115" spans="1:84" ht="15">
      <c r="A115" s="54"/>
      <c r="B115" s="54"/>
      <c r="C115" s="75"/>
      <c r="D115" s="76"/>
      <c r="E115" s="76"/>
      <c r="F115" s="76"/>
      <c r="G115" s="76"/>
      <c r="H115" s="54"/>
      <c r="I115" s="54"/>
      <c r="J115" s="54"/>
      <c r="K115" s="54"/>
      <c r="L115" s="54"/>
      <c r="M115" s="76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75"/>
      <c r="AX115" s="82"/>
      <c r="AY115" s="82"/>
      <c r="AZ115" s="82"/>
      <c r="BA115" s="82"/>
      <c r="BB115" s="82"/>
      <c r="BC115" s="54"/>
      <c r="BD115" s="54"/>
      <c r="BE115" s="177"/>
      <c r="BF115" s="54"/>
      <c r="BG115" s="54"/>
      <c r="BH115" s="54"/>
      <c r="BI115" s="54"/>
      <c r="BJ115" s="91"/>
      <c r="BK115" s="153"/>
      <c r="BL115" s="153"/>
      <c r="BM115" s="153"/>
      <c r="BN115" s="153"/>
      <c r="BO115" s="153"/>
      <c r="BP115" s="153"/>
      <c r="BQ115" s="91"/>
      <c r="BR115" s="151"/>
      <c r="BS115" s="152"/>
      <c r="BT115" s="152"/>
      <c r="BU115" s="152"/>
      <c r="BV115" s="152"/>
      <c r="BW115" s="152"/>
      <c r="BX115" s="152"/>
      <c r="BY115" s="153"/>
      <c r="BZ115" s="91"/>
      <c r="CA115" s="91"/>
      <c r="CB115" s="91"/>
      <c r="CC115" s="91"/>
      <c r="CD115" s="91"/>
      <c r="CE115" s="91"/>
      <c r="CF115" s="91"/>
    </row>
    <row r="116" spans="1:84" ht="15">
      <c r="A116" s="54"/>
      <c r="B116" s="54"/>
      <c r="C116" s="75"/>
      <c r="D116" s="76"/>
      <c r="E116" s="76"/>
      <c r="F116" s="76"/>
      <c r="G116" s="76"/>
      <c r="H116" s="57"/>
      <c r="I116" s="54"/>
      <c r="J116" s="54"/>
      <c r="K116" s="54"/>
      <c r="L116" s="54"/>
      <c r="M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83"/>
      <c r="AW116" s="84"/>
      <c r="AX116" s="84"/>
      <c r="AY116" s="84"/>
      <c r="AZ116" s="84"/>
      <c r="BA116" s="84"/>
      <c r="BB116" s="84"/>
      <c r="BC116" s="54"/>
      <c r="BD116" s="58"/>
      <c r="BE116" s="197"/>
      <c r="BF116" s="58"/>
      <c r="BG116" s="58"/>
      <c r="BH116" s="58"/>
      <c r="BI116" s="58"/>
      <c r="BJ116" s="153"/>
      <c r="BK116" s="91"/>
      <c r="BL116" s="91"/>
      <c r="BM116" s="91"/>
      <c r="BN116" s="91"/>
      <c r="BO116" s="91"/>
      <c r="BP116" s="91"/>
      <c r="BQ116" s="91"/>
      <c r="BR116" s="91"/>
      <c r="BS116" s="155"/>
      <c r="BT116" s="63"/>
      <c r="BU116" s="63"/>
      <c r="BV116" s="63"/>
      <c r="BW116" s="63"/>
      <c r="BX116" s="63"/>
      <c r="BY116" s="91"/>
      <c r="BZ116" s="91"/>
      <c r="CA116" s="91"/>
      <c r="CB116" s="91"/>
      <c r="CC116" s="91"/>
      <c r="CD116" s="91"/>
      <c r="CE116" s="91"/>
      <c r="CF116" s="91"/>
    </row>
    <row r="117" spans="1:84" ht="15">
      <c r="A117" s="54"/>
      <c r="B117" s="77"/>
      <c r="C117" s="78"/>
      <c r="D117" s="54"/>
      <c r="E117" s="79"/>
      <c r="F117" s="54"/>
      <c r="G117" s="54"/>
      <c r="H117" s="77"/>
      <c r="I117" s="54"/>
      <c r="J117" s="54"/>
      <c r="K117" s="54"/>
      <c r="L117" s="54"/>
      <c r="M117" s="79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82"/>
      <c r="AX117" s="82"/>
      <c r="AY117" s="82"/>
      <c r="AZ117" s="82"/>
      <c r="BA117" s="82"/>
      <c r="BB117" s="82"/>
      <c r="BC117" s="54"/>
      <c r="BD117" s="54"/>
      <c r="BE117" s="177"/>
      <c r="BF117" s="54"/>
      <c r="BG117" s="54"/>
      <c r="BH117" s="54"/>
      <c r="BI117" s="54"/>
      <c r="BJ117" s="91"/>
      <c r="BK117" s="91"/>
      <c r="BL117" s="91"/>
      <c r="BM117" s="91"/>
      <c r="BN117" s="91"/>
      <c r="BO117" s="91"/>
      <c r="BP117" s="91"/>
      <c r="BQ117" s="91"/>
      <c r="BR117" s="91"/>
      <c r="BS117" s="155"/>
      <c r="BT117" s="63"/>
      <c r="BU117" s="63"/>
      <c r="BV117" s="63"/>
      <c r="BW117" s="63"/>
      <c r="BX117" s="63"/>
      <c r="BY117" s="91"/>
      <c r="BZ117" s="91"/>
      <c r="CA117" s="91"/>
      <c r="CB117" s="91"/>
      <c r="CC117" s="91"/>
      <c r="CD117" s="91"/>
      <c r="CE117" s="91"/>
      <c r="CF117" s="91"/>
    </row>
    <row r="118" spans="1:84" ht="15.75">
      <c r="A118" s="54"/>
      <c r="B118" s="54"/>
      <c r="C118" s="55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W118" s="40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82"/>
      <c r="AX118" s="82"/>
      <c r="AY118" s="82"/>
      <c r="AZ118" s="82"/>
      <c r="BA118" s="82"/>
      <c r="BB118" s="82"/>
      <c r="BC118" s="54"/>
      <c r="BD118" s="54"/>
      <c r="BE118" s="193"/>
      <c r="BF118" s="54"/>
      <c r="BG118" s="54"/>
      <c r="BH118" s="54"/>
      <c r="BI118" s="54"/>
      <c r="BJ118" s="91"/>
      <c r="BK118" s="91"/>
      <c r="BL118" s="91"/>
      <c r="BM118" s="91"/>
      <c r="BN118" s="91"/>
      <c r="BO118" s="91"/>
      <c r="BP118" s="91"/>
      <c r="BQ118" s="91"/>
      <c r="BR118" s="149"/>
      <c r="BS118" s="156"/>
      <c r="BT118" s="157"/>
      <c r="BU118" s="157"/>
      <c r="BV118" s="157"/>
      <c r="BW118" s="157"/>
      <c r="BX118" s="157"/>
      <c r="BY118" s="91"/>
      <c r="BZ118" s="91"/>
      <c r="CA118" s="91"/>
      <c r="CB118" s="91"/>
      <c r="CC118" s="91"/>
      <c r="CD118" s="91"/>
      <c r="CE118" s="91"/>
      <c r="CF118" s="91"/>
    </row>
    <row r="119" spans="1:84" s="40" customFormat="1" ht="15">
      <c r="A119" s="57"/>
      <c r="B119" s="80"/>
      <c r="C119" s="81"/>
      <c r="D119" s="54"/>
      <c r="E119" s="81"/>
      <c r="F119" s="57"/>
      <c r="G119" s="57"/>
      <c r="H119" s="80"/>
      <c r="I119" s="57"/>
      <c r="J119" s="57"/>
      <c r="K119" s="57"/>
      <c r="L119" s="54"/>
      <c r="M119" s="81"/>
      <c r="W119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77"/>
      <c r="AW119" s="78"/>
      <c r="AX119" s="79"/>
      <c r="AY119" s="79"/>
      <c r="AZ119" s="79"/>
      <c r="BA119" s="79"/>
      <c r="BB119" s="79"/>
      <c r="BC119" s="54"/>
      <c r="BD119" s="54"/>
      <c r="BE119" s="177"/>
      <c r="BF119" s="54"/>
      <c r="BG119" s="54"/>
      <c r="BH119" s="54"/>
      <c r="BI119" s="54"/>
      <c r="BJ119" s="91"/>
      <c r="BK119" s="91"/>
      <c r="BL119" s="91"/>
      <c r="BM119" s="91"/>
      <c r="BN119" s="91"/>
      <c r="BO119" s="91"/>
      <c r="BP119" s="91"/>
      <c r="BQ119" s="160"/>
      <c r="BR119" s="91"/>
      <c r="BS119" s="147"/>
      <c r="BT119" s="91"/>
      <c r="BU119" s="91"/>
      <c r="BV119" s="91"/>
      <c r="BW119" s="91"/>
      <c r="BX119" s="91"/>
      <c r="BY119" s="153"/>
      <c r="BZ119" s="160"/>
      <c r="CA119" s="160"/>
      <c r="CB119" s="160"/>
      <c r="CC119" s="160"/>
      <c r="CD119" s="160"/>
      <c r="CE119" s="160"/>
      <c r="CF119" s="160"/>
    </row>
    <row r="120" spans="1:84" ht="12.75">
      <c r="A120" s="54"/>
      <c r="B120" s="54"/>
      <c r="C120" s="75"/>
      <c r="D120" s="57"/>
      <c r="E120" s="82"/>
      <c r="F120" s="54"/>
      <c r="G120" s="54"/>
      <c r="H120" s="54"/>
      <c r="I120" s="54"/>
      <c r="J120" s="54"/>
      <c r="K120" s="54"/>
      <c r="L120" s="57"/>
      <c r="M120" s="82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91"/>
      <c r="BK120" s="160"/>
      <c r="BL120" s="160"/>
      <c r="BM120" s="160"/>
      <c r="BN120" s="160"/>
      <c r="BO120" s="160"/>
      <c r="BP120" s="160"/>
      <c r="BQ120" s="91"/>
      <c r="BR120" s="158"/>
      <c r="BS120" s="159"/>
      <c r="BT120" s="159"/>
      <c r="BU120" s="159"/>
      <c r="BV120" s="159"/>
      <c r="BW120" s="159"/>
      <c r="BX120" s="159"/>
      <c r="BY120" s="91"/>
      <c r="BZ120" s="91"/>
      <c r="CA120" s="91"/>
      <c r="CB120" s="91"/>
      <c r="CC120" s="91"/>
      <c r="CD120" s="91"/>
      <c r="CE120" s="91"/>
      <c r="CF120" s="91"/>
    </row>
    <row r="121" spans="1:84" ht="12.75">
      <c r="A121" s="54"/>
      <c r="B121" s="54"/>
      <c r="C121" s="75"/>
      <c r="D121" s="54"/>
      <c r="E121" s="79"/>
      <c r="F121" s="54"/>
      <c r="G121" s="54"/>
      <c r="H121" s="54"/>
      <c r="I121" s="54"/>
      <c r="J121" s="54"/>
      <c r="K121" s="54"/>
      <c r="L121" s="54"/>
      <c r="M121" s="79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160"/>
      <c r="BK121" s="91"/>
      <c r="BL121" s="91"/>
      <c r="BM121" s="91"/>
      <c r="BN121" s="91"/>
      <c r="BO121" s="91"/>
      <c r="BP121" s="91"/>
      <c r="BQ121" s="91"/>
      <c r="BR121" s="91"/>
      <c r="BS121" s="155"/>
      <c r="BT121" s="63"/>
      <c r="BU121" s="63"/>
      <c r="BV121" s="63"/>
      <c r="BW121" s="63"/>
      <c r="BX121" s="63"/>
      <c r="BY121" s="91"/>
      <c r="BZ121" s="91"/>
      <c r="CA121" s="91"/>
      <c r="CB121" s="91"/>
      <c r="CC121" s="91"/>
      <c r="CD121" s="91"/>
      <c r="CE121" s="91"/>
      <c r="CF121" s="91"/>
    </row>
    <row r="122" spans="1:84" ht="15.75">
      <c r="A122" s="54"/>
      <c r="B122" s="77"/>
      <c r="C122" s="78"/>
      <c r="D122" s="54"/>
      <c r="E122" s="79"/>
      <c r="F122" s="54"/>
      <c r="G122" s="54"/>
      <c r="H122" s="77"/>
      <c r="I122" s="54"/>
      <c r="J122" s="54"/>
      <c r="K122" s="54"/>
      <c r="L122" s="54"/>
      <c r="M122" s="79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72"/>
      <c r="AW122" s="55"/>
      <c r="AX122" s="54"/>
      <c r="AY122" s="186"/>
      <c r="AZ122" s="54"/>
      <c r="BA122" s="54"/>
      <c r="BB122" s="54"/>
      <c r="BC122" s="54"/>
      <c r="BD122" s="72"/>
      <c r="BE122" s="54"/>
      <c r="BF122" s="54"/>
      <c r="BG122" s="54"/>
      <c r="BH122" s="54"/>
      <c r="BI122" s="54"/>
      <c r="BJ122" s="91"/>
      <c r="BK122" s="91"/>
      <c r="BL122" s="91"/>
      <c r="BM122" s="91"/>
      <c r="BN122" s="91"/>
      <c r="BO122" s="91"/>
      <c r="BP122" s="91"/>
      <c r="BQ122" s="91"/>
      <c r="BR122" s="91"/>
      <c r="BS122" s="155"/>
      <c r="BT122" s="63"/>
      <c r="BU122" s="63"/>
      <c r="BV122" s="63"/>
      <c r="BW122" s="63"/>
      <c r="BX122" s="63"/>
      <c r="BY122" s="91"/>
      <c r="BZ122" s="91"/>
      <c r="CA122" s="91"/>
      <c r="CB122" s="91"/>
      <c r="CC122" s="91"/>
      <c r="CD122" s="91"/>
      <c r="CE122" s="91"/>
      <c r="CF122" s="91"/>
    </row>
    <row r="123" spans="1:84" ht="12.75">
      <c r="A123" s="54"/>
      <c r="B123" s="54"/>
      <c r="C123" s="75"/>
      <c r="D123" s="54"/>
      <c r="E123" s="82"/>
      <c r="F123" s="54"/>
      <c r="G123" s="54"/>
      <c r="H123" s="54"/>
      <c r="I123" s="54"/>
      <c r="J123" s="54"/>
      <c r="K123" s="54"/>
      <c r="L123" s="54"/>
      <c r="M123" s="82"/>
      <c r="W123" s="43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77"/>
      <c r="AW123" s="55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91"/>
      <c r="BK123" s="91"/>
      <c r="BL123" s="91"/>
      <c r="BM123" s="91"/>
      <c r="BN123" s="91"/>
      <c r="BO123" s="91"/>
      <c r="BP123" s="91"/>
      <c r="BQ123" s="91"/>
      <c r="BR123" s="149"/>
      <c r="BS123" s="156"/>
      <c r="BT123" s="157"/>
      <c r="BU123" s="157"/>
      <c r="BV123" s="157"/>
      <c r="BW123" s="157"/>
      <c r="BX123" s="157"/>
      <c r="BY123" s="91"/>
      <c r="BZ123" s="91"/>
      <c r="CA123" s="91"/>
      <c r="CB123" s="91"/>
      <c r="CC123" s="91"/>
      <c r="CD123" s="91"/>
      <c r="CE123" s="91"/>
      <c r="CF123" s="91"/>
    </row>
    <row r="124" spans="1:84" s="43" customFormat="1" ht="12.75">
      <c r="A124" s="58"/>
      <c r="B124" s="83"/>
      <c r="C124" s="84"/>
      <c r="D124" s="54"/>
      <c r="E124" s="84"/>
      <c r="F124" s="58"/>
      <c r="G124" s="58"/>
      <c r="H124" s="83"/>
      <c r="I124" s="58"/>
      <c r="J124" s="58"/>
      <c r="K124" s="58"/>
      <c r="L124" s="54"/>
      <c r="M124" s="84"/>
      <c r="W124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4"/>
      <c r="AW124" s="55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91"/>
      <c r="BK124" s="91"/>
      <c r="BL124" s="91"/>
      <c r="BM124" s="91"/>
      <c r="BN124" s="91"/>
      <c r="BO124" s="91"/>
      <c r="BP124" s="91"/>
      <c r="BQ124" s="154"/>
      <c r="BR124" s="91"/>
      <c r="BS124" s="147"/>
      <c r="BT124" s="91"/>
      <c r="BU124" s="91"/>
      <c r="BV124" s="91"/>
      <c r="BW124" s="91"/>
      <c r="BX124" s="91"/>
      <c r="BY124" s="160"/>
      <c r="BZ124" s="154"/>
      <c r="CA124" s="154"/>
      <c r="CB124" s="154"/>
      <c r="CC124" s="154"/>
      <c r="CD124" s="154"/>
      <c r="CE124" s="154"/>
      <c r="CF124" s="154"/>
    </row>
    <row r="125" spans="1:84" ht="12.75">
      <c r="A125" s="54"/>
      <c r="B125" s="54"/>
      <c r="C125" s="75"/>
      <c r="D125" s="58"/>
      <c r="E125" s="82"/>
      <c r="F125" s="54"/>
      <c r="G125" s="54"/>
      <c r="H125" s="54"/>
      <c r="I125" s="54"/>
      <c r="J125" s="54"/>
      <c r="K125" s="54"/>
      <c r="L125" s="58"/>
      <c r="M125" s="82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73"/>
      <c r="AW125" s="74"/>
      <c r="AX125" s="74"/>
      <c r="AY125" s="74"/>
      <c r="AZ125" s="74"/>
      <c r="BA125" s="74"/>
      <c r="BB125" s="74"/>
      <c r="BC125" s="56"/>
      <c r="BD125" s="56"/>
      <c r="BE125" s="56"/>
      <c r="BF125" s="102"/>
      <c r="BG125" s="102"/>
      <c r="BH125" s="102"/>
      <c r="BI125" s="102"/>
      <c r="BJ125" s="91"/>
      <c r="BK125" s="154"/>
      <c r="BL125" s="154"/>
      <c r="BM125" s="154"/>
      <c r="BN125" s="154"/>
      <c r="BO125" s="154"/>
      <c r="BP125" s="154"/>
      <c r="BQ125" s="91"/>
      <c r="BR125" s="161"/>
      <c r="BS125" s="162"/>
      <c r="BT125" s="162"/>
      <c r="BU125" s="162"/>
      <c r="BV125" s="162"/>
      <c r="BW125" s="162"/>
      <c r="BX125" s="162"/>
      <c r="BY125" s="91"/>
      <c r="BZ125" s="91"/>
      <c r="CA125" s="91"/>
      <c r="CB125" s="91"/>
      <c r="CC125" s="91"/>
      <c r="CD125" s="91"/>
      <c r="CE125" s="91"/>
      <c r="CF125" s="91"/>
    </row>
    <row r="126" spans="1:84" ht="12.75">
      <c r="A126" s="54"/>
      <c r="B126" s="54"/>
      <c r="C126" s="75"/>
      <c r="D126" s="54"/>
      <c r="E126" s="79"/>
      <c r="F126" s="54"/>
      <c r="G126" s="54"/>
      <c r="H126" s="54"/>
      <c r="I126" s="54"/>
      <c r="J126" s="54"/>
      <c r="K126" s="54"/>
      <c r="L126" s="54"/>
      <c r="M126" s="79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75"/>
      <c r="AX126" s="82"/>
      <c r="AY126" s="82"/>
      <c r="AZ126" s="82"/>
      <c r="BA126" s="82"/>
      <c r="BB126" s="82"/>
      <c r="BC126" s="54"/>
      <c r="BD126" s="54"/>
      <c r="BE126" s="54"/>
      <c r="BF126" s="54"/>
      <c r="BG126" s="54"/>
      <c r="BH126" s="54"/>
      <c r="BI126" s="54"/>
      <c r="BJ126" s="154"/>
      <c r="BK126" s="91"/>
      <c r="BL126" s="91"/>
      <c r="BM126" s="91"/>
      <c r="BN126" s="91"/>
      <c r="BO126" s="91"/>
      <c r="BP126" s="91"/>
      <c r="BQ126" s="91"/>
      <c r="BR126" s="91"/>
      <c r="BS126" s="155"/>
      <c r="BT126" s="63"/>
      <c r="BU126" s="63"/>
      <c r="BV126" s="63"/>
      <c r="BW126" s="63"/>
      <c r="BX126" s="63"/>
      <c r="BY126" s="91"/>
      <c r="BZ126" s="91"/>
      <c r="CA126" s="91"/>
      <c r="CB126" s="91"/>
      <c r="CC126" s="91"/>
      <c r="CD126" s="91"/>
      <c r="CE126" s="91"/>
      <c r="CF126" s="91"/>
    </row>
    <row r="127" spans="1:84" ht="12.75">
      <c r="A127" s="54"/>
      <c r="B127" s="77"/>
      <c r="C127" s="78"/>
      <c r="D127" s="54"/>
      <c r="E127" s="79"/>
      <c r="F127" s="79"/>
      <c r="G127" s="79"/>
      <c r="H127" s="77"/>
      <c r="I127" s="54"/>
      <c r="J127" s="54"/>
      <c r="K127" s="54"/>
      <c r="L127" s="54"/>
      <c r="M127" s="79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75"/>
      <c r="AX127" s="82"/>
      <c r="AY127" s="82"/>
      <c r="AZ127" s="82"/>
      <c r="BA127" s="82"/>
      <c r="BB127" s="82"/>
      <c r="BC127" s="54"/>
      <c r="BD127" s="54"/>
      <c r="BE127" s="54"/>
      <c r="BF127" s="183"/>
      <c r="BG127" s="187"/>
      <c r="BH127" s="187"/>
      <c r="BI127" s="187"/>
      <c r="BJ127" s="91"/>
      <c r="BK127" s="91"/>
      <c r="BL127" s="91"/>
      <c r="BM127" s="91"/>
      <c r="BN127" s="91"/>
      <c r="BO127" s="91"/>
      <c r="BP127" s="91"/>
      <c r="BQ127" s="91"/>
      <c r="BR127" s="91"/>
      <c r="BS127" s="155"/>
      <c r="BT127" s="63"/>
      <c r="BU127" s="63"/>
      <c r="BV127" s="63"/>
      <c r="BW127" s="63"/>
      <c r="BX127" s="63"/>
      <c r="BY127" s="91"/>
      <c r="BZ127" s="91"/>
      <c r="CA127" s="91"/>
      <c r="CB127" s="91"/>
      <c r="CC127" s="91"/>
      <c r="CD127" s="91"/>
      <c r="CE127" s="91"/>
      <c r="CF127" s="91"/>
    </row>
    <row r="128" spans="1:84" ht="12.75">
      <c r="A128" s="54"/>
      <c r="B128" s="54"/>
      <c r="C128" s="55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77"/>
      <c r="AW128" s="78"/>
      <c r="AX128" s="79"/>
      <c r="AY128" s="79"/>
      <c r="AZ128" s="79"/>
      <c r="BA128" s="79"/>
      <c r="BB128" s="79"/>
      <c r="BC128" s="54"/>
      <c r="BD128" s="54"/>
      <c r="BE128" s="54"/>
      <c r="BF128" s="183"/>
      <c r="BG128" s="187"/>
      <c r="BH128" s="187"/>
      <c r="BI128" s="187"/>
      <c r="BJ128" s="91"/>
      <c r="BK128" s="91"/>
      <c r="BL128" s="91"/>
      <c r="BM128" s="91"/>
      <c r="BN128" s="91"/>
      <c r="BO128" s="91"/>
      <c r="BP128" s="91"/>
      <c r="BQ128" s="91"/>
      <c r="BR128" s="149"/>
      <c r="BS128" s="156"/>
      <c r="BT128" s="157"/>
      <c r="BU128" s="157"/>
      <c r="BV128" s="157"/>
      <c r="BW128" s="157"/>
      <c r="BX128" s="157"/>
      <c r="BY128" s="91"/>
      <c r="BZ128" s="91"/>
      <c r="CA128" s="91"/>
      <c r="CB128" s="91"/>
      <c r="CC128" s="91"/>
      <c r="CD128" s="91"/>
      <c r="CE128" s="91"/>
      <c r="CF128" s="91"/>
    </row>
    <row r="129" spans="1:84" ht="12.75">
      <c r="A129" s="54"/>
      <c r="B129" s="54"/>
      <c r="C129" s="55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5"/>
      <c r="AX129" s="54"/>
      <c r="AY129" s="54"/>
      <c r="AZ129" s="54"/>
      <c r="BA129" s="54"/>
      <c r="BB129" s="54"/>
      <c r="BC129" s="54"/>
      <c r="BD129" s="54"/>
      <c r="BE129" s="54"/>
      <c r="BF129" s="183"/>
      <c r="BG129" s="188"/>
      <c r="BH129" s="187"/>
      <c r="BI129" s="188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154"/>
      <c r="BZ129" s="91"/>
      <c r="CA129" s="91"/>
      <c r="CB129" s="91"/>
      <c r="CC129" s="91"/>
      <c r="CD129" s="91"/>
      <c r="CE129" s="91"/>
      <c r="CF129" s="91"/>
    </row>
    <row r="130" spans="1:84" ht="15.75">
      <c r="A130" s="72"/>
      <c r="B130" s="79"/>
      <c r="C130" s="55"/>
      <c r="D130" s="54"/>
      <c r="E130" s="79"/>
      <c r="F130" s="54"/>
      <c r="G130" s="54"/>
      <c r="H130" s="79"/>
      <c r="I130" s="54"/>
      <c r="J130" s="54"/>
      <c r="K130" s="54"/>
      <c r="L130" s="54"/>
      <c r="M130" s="79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80"/>
      <c r="AW130" s="81"/>
      <c r="AX130" s="81"/>
      <c r="AY130" s="81"/>
      <c r="AZ130" s="81"/>
      <c r="BA130" s="81"/>
      <c r="BB130" s="81"/>
      <c r="BC130" s="57"/>
      <c r="BD130" s="57"/>
      <c r="BE130" s="57"/>
      <c r="BF130" s="183"/>
      <c r="BG130" s="187"/>
      <c r="BH130" s="187"/>
      <c r="BI130" s="187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</row>
    <row r="131" spans="1:84" ht="12.75">
      <c r="A131" s="54"/>
      <c r="B131" s="54"/>
      <c r="C131" s="55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W131" s="37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75"/>
      <c r="AX131" s="82"/>
      <c r="AY131" s="82"/>
      <c r="AZ131" s="82"/>
      <c r="BA131" s="82"/>
      <c r="BB131" s="82"/>
      <c r="BC131" s="54"/>
      <c r="BD131" s="54"/>
      <c r="BE131" s="54"/>
      <c r="BF131" s="183"/>
      <c r="BG131" s="187"/>
      <c r="BH131" s="187"/>
      <c r="BI131" s="187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</row>
    <row r="132" spans="1:84" s="37" customFormat="1" ht="15.75">
      <c r="A132" s="56"/>
      <c r="B132" s="81"/>
      <c r="C132" s="56"/>
      <c r="D132" s="54"/>
      <c r="E132" s="81"/>
      <c r="F132" s="74"/>
      <c r="G132" s="74"/>
      <c r="H132" s="81"/>
      <c r="I132" s="56"/>
      <c r="J132" s="56"/>
      <c r="K132" s="56"/>
      <c r="L132" s="54"/>
      <c r="M132" s="81"/>
      <c r="W132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4"/>
      <c r="AW132" s="75"/>
      <c r="AX132" s="82"/>
      <c r="AY132" s="82"/>
      <c r="AZ132" s="82"/>
      <c r="BA132" s="82"/>
      <c r="BB132" s="82"/>
      <c r="BC132" s="54"/>
      <c r="BD132" s="54"/>
      <c r="BE132" s="54"/>
      <c r="BF132" s="183"/>
      <c r="BG132" s="188"/>
      <c r="BH132" s="187"/>
      <c r="BI132" s="188"/>
      <c r="BJ132" s="146"/>
      <c r="BK132" s="91"/>
      <c r="BL132" s="91"/>
      <c r="BM132" s="91"/>
      <c r="BN132" s="91"/>
      <c r="BO132" s="91"/>
      <c r="BP132" s="91"/>
      <c r="BQ132" s="153"/>
      <c r="BR132" s="168"/>
      <c r="BS132" s="91"/>
      <c r="BT132" s="91"/>
      <c r="BU132" s="91"/>
      <c r="BV132" s="91"/>
      <c r="BW132" s="91"/>
      <c r="BX132" s="91"/>
      <c r="BY132" s="91"/>
      <c r="BZ132" s="153"/>
      <c r="CA132" s="153"/>
      <c r="CB132" s="153"/>
      <c r="CC132" s="153"/>
      <c r="CD132" s="153"/>
      <c r="CE132" s="153"/>
      <c r="CF132" s="153"/>
    </row>
    <row r="133" spans="1:84" ht="12.75">
      <c r="A133" s="54"/>
      <c r="B133" s="82"/>
      <c r="C133" s="55"/>
      <c r="D133" s="57"/>
      <c r="E133" s="82"/>
      <c r="F133" s="76"/>
      <c r="G133" s="76"/>
      <c r="H133" s="82"/>
      <c r="I133" s="54"/>
      <c r="J133" s="54"/>
      <c r="K133" s="54"/>
      <c r="L133" s="57"/>
      <c r="M133" s="82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77"/>
      <c r="AW133" s="78"/>
      <c r="AX133" s="79"/>
      <c r="AY133" s="79"/>
      <c r="AZ133" s="79"/>
      <c r="BA133" s="79"/>
      <c r="BB133" s="79"/>
      <c r="BC133" s="54"/>
      <c r="BD133" s="54"/>
      <c r="BE133" s="54"/>
      <c r="BF133" s="54"/>
      <c r="BG133" s="54"/>
      <c r="BH133" s="54"/>
      <c r="BI133" s="54"/>
      <c r="BJ133" s="91"/>
      <c r="BK133" s="153"/>
      <c r="BL133" s="153"/>
      <c r="BM133" s="153"/>
      <c r="BN133" s="153"/>
      <c r="BO133" s="153"/>
      <c r="BP133" s="153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</row>
    <row r="134" spans="1:84" ht="12.75">
      <c r="A134" s="54"/>
      <c r="B134" s="82"/>
      <c r="C134" s="55"/>
      <c r="D134" s="91"/>
      <c r="E134" s="79"/>
      <c r="F134" s="76"/>
      <c r="G134" s="76"/>
      <c r="H134" s="82"/>
      <c r="I134" s="54"/>
      <c r="J134" s="54"/>
      <c r="K134" s="54"/>
      <c r="L134" s="91"/>
      <c r="M134" s="79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5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91"/>
      <c r="BK134" s="91"/>
      <c r="BL134" s="91"/>
      <c r="BM134" s="91"/>
      <c r="BN134" s="91"/>
      <c r="BO134" s="91"/>
      <c r="BP134" s="91"/>
      <c r="BQ134" s="91"/>
      <c r="BR134" s="169"/>
      <c r="BS134" s="169"/>
      <c r="BT134" s="169"/>
      <c r="BU134" s="169"/>
      <c r="BV134" s="169"/>
      <c r="BW134" s="169"/>
      <c r="BX134" s="169"/>
      <c r="BY134" s="91"/>
      <c r="BZ134" s="91"/>
      <c r="CA134" s="91"/>
      <c r="CB134" s="91"/>
      <c r="CC134" s="91"/>
      <c r="CD134" s="91"/>
      <c r="CE134" s="91"/>
      <c r="CF134" s="91"/>
    </row>
    <row r="135" spans="1:84" ht="12.75">
      <c r="A135" s="54"/>
      <c r="B135" s="79"/>
      <c r="C135" s="55"/>
      <c r="D135" s="91"/>
      <c r="E135" s="79"/>
      <c r="F135" s="79"/>
      <c r="G135" s="79"/>
      <c r="H135" s="79"/>
      <c r="I135" s="54"/>
      <c r="J135" s="54"/>
      <c r="K135" s="54"/>
      <c r="L135" s="91"/>
      <c r="M135" s="79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83"/>
      <c r="AW135" s="84"/>
      <c r="AX135" s="84"/>
      <c r="AY135" s="84"/>
      <c r="AZ135" s="84"/>
      <c r="BA135" s="84"/>
      <c r="BB135" s="84"/>
      <c r="BC135" s="58"/>
      <c r="BD135" s="58"/>
      <c r="BE135" s="58"/>
      <c r="BF135" s="58"/>
      <c r="BG135" s="58"/>
      <c r="BH135" s="58"/>
      <c r="BI135" s="58"/>
      <c r="BJ135" s="153"/>
      <c r="BK135" s="91"/>
      <c r="BL135" s="91"/>
      <c r="BM135" s="91"/>
      <c r="BN135" s="91"/>
      <c r="BO135" s="91"/>
      <c r="BP135" s="91"/>
      <c r="BQ135" s="91"/>
      <c r="BR135" s="170"/>
      <c r="BS135" s="170"/>
      <c r="BT135" s="170"/>
      <c r="BU135" s="170"/>
      <c r="BV135" s="170"/>
      <c r="BW135" s="170"/>
      <c r="BX135" s="170"/>
      <c r="BY135" s="91"/>
      <c r="BZ135" s="91"/>
      <c r="CA135" s="91"/>
      <c r="CB135" s="91"/>
      <c r="CC135" s="91"/>
      <c r="CD135" s="91"/>
      <c r="CE135" s="91"/>
      <c r="CF135" s="91"/>
    </row>
    <row r="136" spans="1:84" ht="12.75">
      <c r="A136" s="54"/>
      <c r="B136" s="82"/>
      <c r="C136" s="55"/>
      <c r="D136" s="54"/>
      <c r="E136" s="82"/>
      <c r="F136" s="54"/>
      <c r="G136" s="54"/>
      <c r="H136" s="82"/>
      <c r="I136" s="54"/>
      <c r="J136" s="54"/>
      <c r="K136" s="54"/>
      <c r="L136" s="54"/>
      <c r="M136" s="82"/>
      <c r="W136" s="40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75"/>
      <c r="AX136" s="82"/>
      <c r="AY136" s="82"/>
      <c r="AZ136" s="82"/>
      <c r="BA136" s="82"/>
      <c r="BB136" s="82"/>
      <c r="BC136" s="54"/>
      <c r="BD136" s="54"/>
      <c r="BE136" s="54"/>
      <c r="BF136" s="54"/>
      <c r="BG136" s="54"/>
      <c r="BH136" s="54"/>
      <c r="BI136" s="54"/>
      <c r="BJ136" s="91"/>
      <c r="BK136" s="91"/>
      <c r="BL136" s="91"/>
      <c r="BM136" s="91"/>
      <c r="BN136" s="91"/>
      <c r="BO136" s="91"/>
      <c r="BP136" s="91"/>
      <c r="BQ136" s="91"/>
      <c r="BR136" s="170"/>
      <c r="BS136" s="170"/>
      <c r="BT136" s="170"/>
      <c r="BU136" s="170"/>
      <c r="BV136" s="170"/>
      <c r="BW136" s="170"/>
      <c r="BX136" s="170"/>
      <c r="BY136" s="91"/>
      <c r="BZ136" s="91"/>
      <c r="CA136" s="91"/>
      <c r="CB136" s="91"/>
      <c r="CC136" s="91"/>
      <c r="CD136" s="91"/>
      <c r="CE136" s="91"/>
      <c r="CF136" s="91"/>
    </row>
    <row r="137" spans="1:84" s="40" customFormat="1" ht="12.75">
      <c r="A137" s="57"/>
      <c r="B137" s="84"/>
      <c r="C137" s="57"/>
      <c r="D137" s="54"/>
      <c r="E137" s="84"/>
      <c r="F137" s="81"/>
      <c r="G137" s="81"/>
      <c r="H137" s="84"/>
      <c r="I137" s="57"/>
      <c r="J137" s="57"/>
      <c r="K137" s="57"/>
      <c r="L137" s="54"/>
      <c r="M137" s="84"/>
      <c r="W13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4"/>
      <c r="AW137" s="75"/>
      <c r="AX137" s="82"/>
      <c r="AY137" s="82"/>
      <c r="AZ137" s="82"/>
      <c r="BA137" s="82"/>
      <c r="BB137" s="82"/>
      <c r="BC137" s="54"/>
      <c r="BD137" s="54"/>
      <c r="BE137" s="54"/>
      <c r="BF137" s="54"/>
      <c r="BG137" s="54"/>
      <c r="BH137" s="54"/>
      <c r="BI137" s="54"/>
      <c r="BJ137" s="91"/>
      <c r="BK137" s="91"/>
      <c r="BL137" s="91"/>
      <c r="BM137" s="91"/>
      <c r="BN137" s="91"/>
      <c r="BO137" s="91"/>
      <c r="BP137" s="91"/>
      <c r="BQ137" s="160"/>
      <c r="BR137" s="171"/>
      <c r="BS137" s="171"/>
      <c r="BT137" s="171"/>
      <c r="BU137" s="171"/>
      <c r="BV137" s="171"/>
      <c r="BW137" s="171"/>
      <c r="BX137" s="171"/>
      <c r="BY137" s="153"/>
      <c r="BZ137" s="160"/>
      <c r="CA137" s="160"/>
      <c r="CB137" s="160"/>
      <c r="CC137" s="160"/>
      <c r="CD137" s="160"/>
      <c r="CE137" s="160"/>
      <c r="CF137" s="160"/>
    </row>
    <row r="138" spans="1:84" ht="12.75">
      <c r="A138" s="54"/>
      <c r="B138" s="82"/>
      <c r="C138" s="55"/>
      <c r="D138" s="58"/>
      <c r="E138" s="82"/>
      <c r="F138" s="82"/>
      <c r="G138" s="82"/>
      <c r="H138" s="82"/>
      <c r="I138" s="54"/>
      <c r="J138" s="54"/>
      <c r="K138" s="54"/>
      <c r="L138" s="58"/>
      <c r="M138" s="82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77"/>
      <c r="AW138" s="78"/>
      <c r="AX138" s="79"/>
      <c r="AY138" s="79"/>
      <c r="AZ138" s="79"/>
      <c r="BA138" s="79"/>
      <c r="BB138" s="79"/>
      <c r="BC138" s="54"/>
      <c r="BD138" s="54"/>
      <c r="BE138" s="54"/>
      <c r="BF138" s="54"/>
      <c r="BG138" s="54"/>
      <c r="BH138" s="54"/>
      <c r="BI138" s="54"/>
      <c r="BJ138" s="91"/>
      <c r="BK138" s="160"/>
      <c r="BL138" s="160"/>
      <c r="BM138" s="160"/>
      <c r="BN138" s="160"/>
      <c r="BO138" s="160"/>
      <c r="BP138" s="160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</row>
    <row r="139" spans="1:84" ht="12.75">
      <c r="A139" s="54"/>
      <c r="B139" s="82"/>
      <c r="C139" s="55"/>
      <c r="D139" s="54"/>
      <c r="E139" s="79"/>
      <c r="F139" s="82"/>
      <c r="G139" s="82"/>
      <c r="H139" s="82"/>
      <c r="I139" s="54"/>
      <c r="J139" s="54"/>
      <c r="K139" s="54"/>
      <c r="L139" s="54"/>
      <c r="M139" s="79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5"/>
      <c r="AX139" s="54"/>
      <c r="AY139" s="54"/>
      <c r="AZ139" s="54"/>
      <c r="BA139" s="54"/>
      <c r="BB139" s="54"/>
      <c r="BC139" s="54"/>
      <c r="BD139" s="54"/>
      <c r="BE139" s="54"/>
      <c r="BF139" s="54"/>
      <c r="BG139" s="55"/>
      <c r="BH139" s="54"/>
      <c r="BI139" s="54"/>
      <c r="BJ139" s="91"/>
      <c r="BK139" s="91"/>
      <c r="BL139" s="91"/>
      <c r="BM139" s="91"/>
      <c r="BN139" s="91"/>
      <c r="BO139" s="91"/>
      <c r="BP139" s="91"/>
      <c r="BQ139" s="91"/>
      <c r="BR139" s="172"/>
      <c r="BS139" s="172"/>
      <c r="BT139" s="172"/>
      <c r="BU139" s="172"/>
      <c r="BV139" s="172"/>
      <c r="BW139" s="172"/>
      <c r="BX139" s="172"/>
      <c r="BY139" s="91"/>
      <c r="BZ139" s="91"/>
      <c r="CA139" s="91"/>
      <c r="CB139" s="91"/>
      <c r="CC139" s="91"/>
      <c r="CD139" s="91"/>
      <c r="CE139" s="91"/>
      <c r="CF139" s="91"/>
    </row>
    <row r="140" spans="1:84" ht="12.75">
      <c r="A140" s="54"/>
      <c r="B140" s="77"/>
      <c r="C140" s="78"/>
      <c r="D140" s="79"/>
      <c r="E140" s="79"/>
      <c r="F140" s="79"/>
      <c r="G140" s="79"/>
      <c r="H140" s="79"/>
      <c r="I140" s="54"/>
      <c r="J140" s="54"/>
      <c r="K140" s="54"/>
      <c r="L140" s="54"/>
      <c r="M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5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160"/>
      <c r="BK140" s="91"/>
      <c r="BL140" s="91"/>
      <c r="BM140" s="91"/>
      <c r="BN140" s="91"/>
      <c r="BO140" s="91"/>
      <c r="BP140" s="91"/>
      <c r="BQ140" s="91"/>
      <c r="BR140" s="170"/>
      <c r="BS140" s="170"/>
      <c r="BT140" s="170"/>
      <c r="BU140" s="170"/>
      <c r="BV140" s="170"/>
      <c r="BW140" s="170"/>
      <c r="BX140" s="170"/>
      <c r="BY140" s="91"/>
      <c r="BZ140" s="91"/>
      <c r="CA140" s="91"/>
      <c r="CB140" s="91"/>
      <c r="CC140" s="91"/>
      <c r="CD140" s="91"/>
      <c r="CE140" s="91"/>
      <c r="CF140" s="91"/>
    </row>
    <row r="141" spans="1:84" ht="15.75">
      <c r="A141" s="54"/>
      <c r="B141" s="54"/>
      <c r="C141" s="75"/>
      <c r="D141" s="82"/>
      <c r="E141" s="82"/>
      <c r="F141" s="82"/>
      <c r="G141" s="82"/>
      <c r="H141" s="82"/>
      <c r="I141" s="54"/>
      <c r="W141" s="43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72"/>
      <c r="AW141" s="55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91"/>
      <c r="BK141" s="91"/>
      <c r="BL141" s="91"/>
      <c r="BM141" s="91"/>
      <c r="BN141" s="91"/>
      <c r="BO141" s="91"/>
      <c r="BP141" s="91"/>
      <c r="BQ141" s="91"/>
      <c r="BR141" s="170"/>
      <c r="BS141" s="170"/>
      <c r="BT141" s="170"/>
      <c r="BU141" s="170"/>
      <c r="BV141" s="170"/>
      <c r="BW141" s="170"/>
      <c r="BX141" s="170"/>
      <c r="BY141" s="91"/>
      <c r="BZ141" s="91"/>
      <c r="CA141" s="91"/>
      <c r="CB141" s="91"/>
      <c r="CC141" s="91"/>
      <c r="CD141" s="91"/>
      <c r="CE141" s="91"/>
      <c r="CF141" s="91"/>
    </row>
    <row r="142" spans="1:84" s="43" customFormat="1" ht="12.75">
      <c r="A142" s="58"/>
      <c r="B142" s="83"/>
      <c r="C142" s="84"/>
      <c r="D142" s="84"/>
      <c r="E142" s="84"/>
      <c r="F142" s="84"/>
      <c r="G142" s="84"/>
      <c r="H142" s="84"/>
      <c r="I142" s="58"/>
      <c r="W142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4"/>
      <c r="AW142" s="55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91"/>
      <c r="BK142" s="91"/>
      <c r="BL142" s="91"/>
      <c r="BM142" s="91"/>
      <c r="BN142" s="91"/>
      <c r="BO142" s="91"/>
      <c r="BP142" s="91"/>
      <c r="BQ142" s="154"/>
      <c r="BR142" s="171"/>
      <c r="BS142" s="171"/>
      <c r="BT142" s="171"/>
      <c r="BU142" s="171"/>
      <c r="BV142" s="171"/>
      <c r="BW142" s="171"/>
      <c r="BX142" s="171"/>
      <c r="BY142" s="160"/>
      <c r="BZ142" s="154"/>
      <c r="CA142" s="154"/>
      <c r="CB142" s="154"/>
      <c r="CC142" s="154"/>
      <c r="CD142" s="154"/>
      <c r="CE142" s="154"/>
      <c r="CF142" s="154"/>
    </row>
    <row r="143" spans="1:84" ht="12.75">
      <c r="A143" s="54"/>
      <c r="B143" s="54"/>
      <c r="C143" s="75"/>
      <c r="D143" s="82"/>
      <c r="E143" s="82"/>
      <c r="F143" s="82"/>
      <c r="G143" s="82"/>
      <c r="H143" s="82"/>
      <c r="I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73"/>
      <c r="AW143" s="74"/>
      <c r="AX143" s="74"/>
      <c r="AY143" s="74"/>
      <c r="AZ143" s="74"/>
      <c r="BA143" s="74"/>
      <c r="BB143" s="74"/>
      <c r="BC143" s="152"/>
      <c r="BD143" s="56"/>
      <c r="BE143" s="56"/>
      <c r="BF143" s="102"/>
      <c r="BG143" s="56"/>
      <c r="BH143" s="56"/>
      <c r="BI143" s="56"/>
      <c r="BJ143" s="91"/>
      <c r="BK143" s="154"/>
      <c r="BL143" s="154"/>
      <c r="BM143" s="154"/>
      <c r="BN143" s="154"/>
      <c r="BO143" s="154"/>
      <c r="BP143" s="154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</row>
    <row r="144" spans="1:84" ht="12.75">
      <c r="A144" s="54"/>
      <c r="B144" s="54"/>
      <c r="C144" s="75"/>
      <c r="D144" s="82"/>
      <c r="E144" s="82"/>
      <c r="F144" s="82"/>
      <c r="G144" s="82"/>
      <c r="H144" s="82"/>
      <c r="I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75"/>
      <c r="AX144" s="76"/>
      <c r="AY144" s="76"/>
      <c r="AZ144" s="76"/>
      <c r="BA144" s="76"/>
      <c r="BB144" s="76"/>
      <c r="BC144" s="54"/>
      <c r="BD144" s="54"/>
      <c r="BE144" s="54"/>
      <c r="BF144" s="102"/>
      <c r="BG144" s="102"/>
      <c r="BH144" s="102"/>
      <c r="BI144" s="101"/>
      <c r="BJ144" s="91"/>
      <c r="BK144" s="91"/>
      <c r="BL144" s="91"/>
      <c r="BM144" s="91"/>
      <c r="BN144" s="91"/>
      <c r="BO144" s="91"/>
      <c r="BP144" s="91"/>
      <c r="BQ144" s="91"/>
      <c r="BR144" s="173"/>
      <c r="BS144" s="174"/>
      <c r="BT144" s="174"/>
      <c r="BU144" s="174"/>
      <c r="BV144" s="174"/>
      <c r="BW144" s="174"/>
      <c r="BX144" s="174"/>
      <c r="BY144" s="91"/>
      <c r="BZ144" s="91"/>
      <c r="CA144" s="91"/>
      <c r="CB144" s="91"/>
      <c r="CC144" s="91"/>
      <c r="CD144" s="91"/>
      <c r="CE144" s="91"/>
      <c r="CF144" s="91"/>
    </row>
    <row r="145" spans="1:84" ht="12.75">
      <c r="A145" s="54"/>
      <c r="B145" s="77"/>
      <c r="C145" s="78"/>
      <c r="D145" s="79"/>
      <c r="E145" s="79"/>
      <c r="F145" s="79"/>
      <c r="G145" s="79"/>
      <c r="H145" s="79"/>
      <c r="I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75"/>
      <c r="AX145" s="76"/>
      <c r="AY145" s="76"/>
      <c r="AZ145" s="76"/>
      <c r="BA145" s="76"/>
      <c r="BB145" s="76"/>
      <c r="BC145" s="54"/>
      <c r="BD145" s="54"/>
      <c r="BE145" s="54"/>
      <c r="BF145" s="54"/>
      <c r="BG145" s="54"/>
      <c r="BH145" s="54"/>
      <c r="BI145" s="54"/>
      <c r="BJ145" s="154"/>
      <c r="BK145" s="91"/>
      <c r="BL145" s="91"/>
      <c r="BM145" s="91"/>
      <c r="BN145" s="91"/>
      <c r="BO145" s="91"/>
      <c r="BP145" s="91"/>
      <c r="BQ145" s="91"/>
      <c r="BR145" s="63"/>
      <c r="BS145" s="175"/>
      <c r="BT145" s="170"/>
      <c r="BU145" s="170"/>
      <c r="BV145" s="170"/>
      <c r="BW145" s="170"/>
      <c r="BX145" s="170"/>
      <c r="BY145" s="91"/>
      <c r="BZ145" s="91"/>
      <c r="CA145" s="91"/>
      <c r="CB145" s="91"/>
      <c r="CC145" s="91"/>
      <c r="CD145" s="91"/>
      <c r="CE145" s="91"/>
      <c r="CF145" s="91"/>
    </row>
    <row r="146" spans="1:84" ht="15.75">
      <c r="A146" s="54"/>
      <c r="B146" s="54"/>
      <c r="C146" s="55"/>
      <c r="D146" s="54"/>
      <c r="E146" s="54"/>
      <c r="F146" s="54"/>
      <c r="G146" s="54"/>
      <c r="H146" s="54"/>
      <c r="I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77"/>
      <c r="AW146" s="78"/>
      <c r="AX146" s="79"/>
      <c r="AY146" s="79"/>
      <c r="AZ146" s="79"/>
      <c r="BA146" s="79"/>
      <c r="BB146" s="79"/>
      <c r="BC146" s="54"/>
      <c r="BD146" s="54"/>
      <c r="BE146" s="193"/>
      <c r="BF146" s="54"/>
      <c r="BG146" s="54"/>
      <c r="BH146" s="54"/>
      <c r="BI146" s="54"/>
      <c r="BJ146" s="91"/>
      <c r="BK146" s="91"/>
      <c r="BL146" s="91"/>
      <c r="BM146" s="91"/>
      <c r="BN146" s="91"/>
      <c r="BO146" s="91"/>
      <c r="BP146" s="91"/>
      <c r="BQ146" s="91"/>
      <c r="BR146" s="63"/>
      <c r="BS146" s="175"/>
      <c r="BT146" s="170"/>
      <c r="BU146" s="170"/>
      <c r="BV146" s="170"/>
      <c r="BW146" s="170"/>
      <c r="BX146" s="170"/>
      <c r="BY146" s="91"/>
      <c r="BZ146" s="91"/>
      <c r="CA146" s="91"/>
      <c r="CB146" s="91"/>
      <c r="CC146" s="91"/>
      <c r="CD146" s="91"/>
      <c r="CE146" s="91"/>
      <c r="CF146" s="91"/>
    </row>
    <row r="147" spans="1:84" ht="15">
      <c r="A147" s="54"/>
      <c r="B147" s="54"/>
      <c r="C147" s="55"/>
      <c r="D147" s="54"/>
      <c r="E147" s="54"/>
      <c r="F147" s="54"/>
      <c r="G147" s="54"/>
      <c r="H147" s="54"/>
      <c r="I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5"/>
      <c r="AX147" s="54"/>
      <c r="AY147" s="54"/>
      <c r="AZ147" s="54"/>
      <c r="BA147" s="54"/>
      <c r="BB147" s="54"/>
      <c r="BC147" s="54"/>
      <c r="BD147" s="54"/>
      <c r="BE147" s="177"/>
      <c r="BF147" s="54"/>
      <c r="BG147" s="54"/>
      <c r="BH147" s="54"/>
      <c r="BI147" s="54"/>
      <c r="BJ147" s="91"/>
      <c r="BK147" s="91"/>
      <c r="BL147" s="91"/>
      <c r="BM147" s="91"/>
      <c r="BN147" s="91"/>
      <c r="BO147" s="91"/>
      <c r="BP147" s="91"/>
      <c r="BQ147" s="91"/>
      <c r="BR147" s="157"/>
      <c r="BS147" s="176"/>
      <c r="BT147" s="171"/>
      <c r="BU147" s="171"/>
      <c r="BV147" s="171"/>
      <c r="BW147" s="171"/>
      <c r="BX147" s="171"/>
      <c r="BY147" s="154"/>
      <c r="BZ147" s="91"/>
      <c r="CA147" s="91"/>
      <c r="CB147" s="91"/>
      <c r="CC147" s="91"/>
      <c r="CD147" s="91"/>
      <c r="CE147" s="91"/>
      <c r="CF147" s="91"/>
    </row>
    <row r="148" spans="1:84" ht="15.75">
      <c r="A148" s="72"/>
      <c r="B148" s="54"/>
      <c r="C148" s="55"/>
      <c r="D148" s="54"/>
      <c r="E148" s="54"/>
      <c r="F148" s="54"/>
      <c r="G148" s="54"/>
      <c r="H148" s="54"/>
      <c r="I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80"/>
      <c r="AW148" s="81"/>
      <c r="AX148" s="81"/>
      <c r="AY148" s="81"/>
      <c r="AZ148" s="81"/>
      <c r="BA148" s="81"/>
      <c r="BB148" s="81"/>
      <c r="BC148" s="54"/>
      <c r="BD148" s="57"/>
      <c r="BE148" s="194"/>
      <c r="BF148" s="57"/>
      <c r="BG148" s="57"/>
      <c r="BH148" s="57"/>
      <c r="BI148" s="57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</row>
    <row r="149" spans="1:84" ht="15">
      <c r="A149" s="54"/>
      <c r="B149" s="54"/>
      <c r="C149" s="55"/>
      <c r="D149" s="54"/>
      <c r="E149" s="54"/>
      <c r="F149" s="54"/>
      <c r="G149" s="54"/>
      <c r="H149" s="54"/>
      <c r="I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75"/>
      <c r="AX149" s="82"/>
      <c r="AY149" s="82"/>
      <c r="AZ149" s="82"/>
      <c r="BA149" s="82"/>
      <c r="BB149" s="82"/>
      <c r="BC149" s="54"/>
      <c r="BD149" s="54"/>
      <c r="BE149" s="177"/>
      <c r="BF149" s="54"/>
      <c r="BG149" s="91"/>
      <c r="BH149" s="54"/>
      <c r="BI149" s="54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</row>
    <row r="150" spans="1:84" s="37" customFormat="1" ht="15.75">
      <c r="A150" s="56"/>
      <c r="B150" s="73"/>
      <c r="C150" s="74"/>
      <c r="D150" s="74"/>
      <c r="E150" s="74"/>
      <c r="F150" s="74"/>
      <c r="G150" s="74"/>
      <c r="H150" s="74"/>
      <c r="I150" s="56"/>
      <c r="S150"/>
      <c r="T150"/>
      <c r="U150"/>
      <c r="V150"/>
      <c r="W150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4"/>
      <c r="AW150" s="75"/>
      <c r="AX150" s="82"/>
      <c r="AY150" s="82"/>
      <c r="AZ150" s="82"/>
      <c r="BA150" s="82"/>
      <c r="BB150" s="82"/>
      <c r="BC150" s="54"/>
      <c r="BD150" s="54"/>
      <c r="BE150" s="193"/>
      <c r="BF150" s="54"/>
      <c r="BG150" s="91"/>
      <c r="BH150" s="54"/>
      <c r="BI150" s="54"/>
      <c r="BJ150" s="153"/>
      <c r="BK150" s="91"/>
      <c r="BL150" s="91"/>
      <c r="BM150" s="91"/>
      <c r="BN150" s="91"/>
      <c r="BO150" s="91"/>
      <c r="BP150" s="91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</row>
    <row r="151" spans="1:68" ht="15">
      <c r="A151" s="54"/>
      <c r="B151" s="54"/>
      <c r="C151" s="75"/>
      <c r="D151" s="76"/>
      <c r="E151" s="76"/>
      <c r="F151" s="76"/>
      <c r="G151" s="76"/>
      <c r="H151" s="76"/>
      <c r="I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77"/>
      <c r="AW151" s="78"/>
      <c r="AX151" s="79"/>
      <c r="AY151" s="79"/>
      <c r="AZ151" s="79"/>
      <c r="BA151" s="79"/>
      <c r="BB151" s="79"/>
      <c r="BC151" s="54"/>
      <c r="BD151" s="54"/>
      <c r="BE151" s="177"/>
      <c r="BF151" s="54"/>
      <c r="BG151" s="54"/>
      <c r="BH151" s="54"/>
      <c r="BI151" s="54"/>
      <c r="BK151" s="37"/>
      <c r="BL151" s="37"/>
      <c r="BM151" s="37"/>
      <c r="BN151" s="37"/>
      <c r="BO151" s="37"/>
      <c r="BP151" s="37"/>
    </row>
    <row r="152" spans="1:61" ht="15">
      <c r="A152" s="54"/>
      <c r="B152" s="54"/>
      <c r="C152" s="75"/>
      <c r="D152" s="76"/>
      <c r="E152" s="76"/>
      <c r="F152" s="76"/>
      <c r="G152" s="76"/>
      <c r="H152" s="76"/>
      <c r="I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75"/>
      <c r="AT152" s="82"/>
      <c r="AU152" s="82"/>
      <c r="AV152" s="82"/>
      <c r="AW152" s="82"/>
      <c r="AX152" s="82"/>
      <c r="AY152" s="54"/>
      <c r="AZ152" s="54"/>
      <c r="BA152" s="177"/>
      <c r="BB152" s="54"/>
      <c r="BC152" s="54"/>
      <c r="BD152" s="54"/>
      <c r="BE152" s="54"/>
      <c r="BF152" s="54"/>
      <c r="BG152" s="54"/>
      <c r="BH152" s="54"/>
      <c r="BI152" s="54"/>
    </row>
    <row r="153" spans="1:61" ht="15">
      <c r="A153" s="54"/>
      <c r="B153" s="77"/>
      <c r="C153" s="78"/>
      <c r="D153" s="79"/>
      <c r="E153" s="79"/>
      <c r="F153" s="79"/>
      <c r="G153" s="79"/>
      <c r="H153" s="79"/>
      <c r="I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83"/>
      <c r="AW153" s="84"/>
      <c r="AX153" s="84"/>
      <c r="AY153" s="84"/>
      <c r="AZ153" s="84"/>
      <c r="BA153" s="84"/>
      <c r="BB153" s="84"/>
      <c r="BC153" s="54"/>
      <c r="BD153" s="58"/>
      <c r="BE153" s="197"/>
      <c r="BF153" s="58"/>
      <c r="BG153" s="58"/>
      <c r="BH153" s="58"/>
      <c r="BI153" s="58"/>
    </row>
    <row r="154" spans="1:61" ht="15">
      <c r="A154" s="54"/>
      <c r="B154" s="54"/>
      <c r="C154" s="55"/>
      <c r="D154" s="54"/>
      <c r="E154" s="54"/>
      <c r="F154" s="54"/>
      <c r="G154" s="54"/>
      <c r="H154" s="54"/>
      <c r="I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82"/>
      <c r="AX154" s="82"/>
      <c r="AY154" s="82"/>
      <c r="AZ154" s="82"/>
      <c r="BA154" s="82"/>
      <c r="BB154" s="82"/>
      <c r="BC154" s="54"/>
      <c r="BD154" s="54"/>
      <c r="BE154" s="177"/>
      <c r="BF154" s="54"/>
      <c r="BG154" s="54"/>
      <c r="BH154" s="54"/>
      <c r="BI154" s="54"/>
    </row>
    <row r="155" spans="1:64" s="40" customFormat="1" ht="15.75">
      <c r="A155" s="57"/>
      <c r="B155" s="80"/>
      <c r="C155" s="81"/>
      <c r="D155" s="81"/>
      <c r="E155" s="81"/>
      <c r="F155" s="81"/>
      <c r="G155" s="81"/>
      <c r="H155" s="81"/>
      <c r="I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4"/>
      <c r="AW155" s="82"/>
      <c r="AX155" s="82"/>
      <c r="AY155" s="82"/>
      <c r="AZ155" s="82"/>
      <c r="BA155" s="82"/>
      <c r="BB155" s="82"/>
      <c r="BC155" s="54"/>
      <c r="BD155" s="54"/>
      <c r="BE155" s="193"/>
      <c r="BF155" s="54"/>
      <c r="BG155" s="54"/>
      <c r="BH155" s="54"/>
      <c r="BI155" s="54"/>
      <c r="BJ155"/>
      <c r="BK155"/>
      <c r="BL155"/>
    </row>
    <row r="156" spans="1:64" ht="15">
      <c r="A156" s="54"/>
      <c r="B156" s="54"/>
      <c r="C156" s="75"/>
      <c r="D156" s="82"/>
      <c r="E156" s="82"/>
      <c r="F156" s="82"/>
      <c r="G156" s="82"/>
      <c r="H156" s="82"/>
      <c r="I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77"/>
      <c r="AW156" s="78"/>
      <c r="AX156" s="79"/>
      <c r="AY156" s="79"/>
      <c r="AZ156" s="79"/>
      <c r="BA156" s="79"/>
      <c r="BB156" s="79"/>
      <c r="BC156" s="54"/>
      <c r="BD156" s="54"/>
      <c r="BE156" s="177"/>
      <c r="BF156" s="54"/>
      <c r="BG156" s="54"/>
      <c r="BH156" s="54"/>
      <c r="BI156" s="54"/>
      <c r="BJ156" s="40"/>
      <c r="BK156" s="40"/>
      <c r="BL156" s="40"/>
    </row>
    <row r="157" spans="1:61" ht="12.75">
      <c r="A157" s="54"/>
      <c r="B157" s="54"/>
      <c r="C157" s="75"/>
      <c r="D157" s="82"/>
      <c r="E157" s="82"/>
      <c r="F157" s="82"/>
      <c r="G157" s="82"/>
      <c r="H157" s="82"/>
      <c r="I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</row>
    <row r="158" spans="1:61" ht="12.75">
      <c r="A158" s="54"/>
      <c r="B158" s="77"/>
      <c r="C158" s="78"/>
      <c r="D158" s="79"/>
      <c r="E158" s="79"/>
      <c r="F158" s="79"/>
      <c r="G158" s="79"/>
      <c r="H158" s="79"/>
      <c r="I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</row>
    <row r="159" spans="1:9" ht="12.75">
      <c r="A159" s="54"/>
      <c r="B159" s="54"/>
      <c r="C159" s="75"/>
      <c r="D159" s="82"/>
      <c r="E159" s="82"/>
      <c r="F159" s="82"/>
      <c r="G159" s="82"/>
      <c r="H159" s="82"/>
      <c r="I159" s="54"/>
    </row>
    <row r="160" spans="1:9" s="43" customFormat="1" ht="12.75">
      <c r="A160" s="58"/>
      <c r="B160" s="83"/>
      <c r="C160" s="84"/>
      <c r="D160" s="84"/>
      <c r="E160" s="84"/>
      <c r="F160" s="84"/>
      <c r="G160" s="84"/>
      <c r="H160" s="84"/>
      <c r="I160" s="58"/>
    </row>
    <row r="161" spans="1:9" ht="12.75">
      <c r="A161" s="54"/>
      <c r="B161" s="54"/>
      <c r="C161" s="75"/>
      <c r="D161" s="82"/>
      <c r="E161" s="82"/>
      <c r="F161" s="82"/>
      <c r="G161" s="82"/>
      <c r="H161" s="82"/>
      <c r="I161" s="54"/>
    </row>
    <row r="162" spans="1:9" ht="12.75">
      <c r="A162" s="54"/>
      <c r="B162" s="54"/>
      <c r="C162" s="75"/>
      <c r="D162" s="82"/>
      <c r="E162" s="82"/>
      <c r="F162" s="82"/>
      <c r="G162" s="82"/>
      <c r="H162" s="82"/>
      <c r="I162" s="54"/>
    </row>
    <row r="163" spans="1:9" ht="12.75">
      <c r="A163" s="54"/>
      <c r="B163" s="77"/>
      <c r="C163" s="78"/>
      <c r="D163" s="79"/>
      <c r="E163" s="79"/>
      <c r="F163" s="79"/>
      <c r="G163" s="79"/>
      <c r="H163" s="79"/>
      <c r="I163" s="54"/>
    </row>
    <row r="164" spans="1:9" ht="12.75">
      <c r="A164" s="54"/>
      <c r="B164" s="54"/>
      <c r="C164" s="55"/>
      <c r="D164" s="54"/>
      <c r="E164" s="54"/>
      <c r="F164" s="54"/>
      <c r="G164" s="54"/>
      <c r="H164" s="54"/>
      <c r="I164" s="54"/>
    </row>
    <row r="165" spans="1:9" ht="12.75">
      <c r="A165" s="54"/>
      <c r="B165" s="54"/>
      <c r="C165" s="55"/>
      <c r="D165" s="54"/>
      <c r="E165" s="54"/>
      <c r="F165" s="54"/>
      <c r="G165" s="54"/>
      <c r="H165" s="54"/>
      <c r="I165" s="54"/>
    </row>
    <row r="166" spans="1:9" ht="15.75">
      <c r="A166" s="72"/>
      <c r="B166" s="54"/>
      <c r="C166" s="55"/>
      <c r="D166" s="54"/>
      <c r="E166" s="54"/>
      <c r="F166" s="54"/>
      <c r="G166" s="54"/>
      <c r="H166" s="54"/>
      <c r="I166" s="54"/>
    </row>
    <row r="167" spans="1:9" ht="12.75">
      <c r="A167" s="54"/>
      <c r="B167" s="54"/>
      <c r="C167" s="55"/>
      <c r="D167" s="54"/>
      <c r="E167" s="54"/>
      <c r="F167" s="54"/>
      <c r="G167" s="54"/>
      <c r="H167" s="54"/>
      <c r="I167" s="54"/>
    </row>
    <row r="168" spans="1:9" s="37" customFormat="1" ht="12.75">
      <c r="A168" s="56"/>
      <c r="B168" s="73"/>
      <c r="C168" s="74"/>
      <c r="D168" s="74"/>
      <c r="E168" s="74"/>
      <c r="F168" s="74"/>
      <c r="G168" s="74"/>
      <c r="H168" s="74"/>
      <c r="I168" s="56"/>
    </row>
    <row r="169" spans="1:9" ht="12.75">
      <c r="A169" s="54"/>
      <c r="B169" s="54"/>
      <c r="C169" s="75"/>
      <c r="D169" s="76"/>
      <c r="E169" s="76"/>
      <c r="F169" s="76"/>
      <c r="G169" s="76"/>
      <c r="H169" s="76"/>
      <c r="I169" s="54"/>
    </row>
    <row r="170" spans="1:9" ht="12.75">
      <c r="A170" s="54"/>
      <c r="B170" s="54"/>
      <c r="C170" s="75"/>
      <c r="D170" s="76"/>
      <c r="E170" s="76"/>
      <c r="F170" s="76"/>
      <c r="G170" s="76"/>
      <c r="H170" s="76"/>
      <c r="I170" s="54"/>
    </row>
    <row r="171" spans="1:9" ht="12.75">
      <c r="A171" s="54"/>
      <c r="B171" s="77"/>
      <c r="C171" s="78"/>
      <c r="D171" s="79"/>
      <c r="E171" s="79"/>
      <c r="F171" s="79"/>
      <c r="G171" s="79"/>
      <c r="H171" s="79"/>
      <c r="I171" s="54"/>
    </row>
    <row r="172" spans="1:9" ht="12.75">
      <c r="A172" s="54"/>
      <c r="B172" s="54"/>
      <c r="C172" s="55"/>
      <c r="D172" s="54"/>
      <c r="E172" s="54"/>
      <c r="F172" s="54"/>
      <c r="G172" s="54"/>
      <c r="H172" s="54"/>
      <c r="I172" s="54"/>
    </row>
    <row r="173" spans="1:9" s="40" customFormat="1" ht="12.75">
      <c r="A173" s="57"/>
      <c r="B173" s="80"/>
      <c r="C173" s="81"/>
      <c r="D173" s="81"/>
      <c r="E173" s="81"/>
      <c r="F173" s="81"/>
      <c r="G173" s="81"/>
      <c r="H173" s="81"/>
      <c r="I173" s="57"/>
    </row>
    <row r="174" spans="1:9" ht="12.75">
      <c r="A174" s="54"/>
      <c r="B174" s="54"/>
      <c r="C174" s="75"/>
      <c r="D174" s="82"/>
      <c r="E174" s="82"/>
      <c r="F174" s="82"/>
      <c r="G174" s="82"/>
      <c r="H174" s="82"/>
      <c r="I174" s="54"/>
    </row>
    <row r="175" spans="1:9" ht="12.75">
      <c r="A175" s="54"/>
      <c r="B175" s="54"/>
      <c r="C175" s="75"/>
      <c r="D175" s="82"/>
      <c r="E175" s="82"/>
      <c r="F175" s="82"/>
      <c r="G175" s="82"/>
      <c r="H175" s="82"/>
      <c r="I175" s="54"/>
    </row>
    <row r="176" spans="1:9" ht="12.75">
      <c r="A176" s="54"/>
      <c r="B176" s="77"/>
      <c r="C176" s="78"/>
      <c r="D176" s="79"/>
      <c r="E176" s="79"/>
      <c r="F176" s="79"/>
      <c r="G176" s="79"/>
      <c r="H176" s="79"/>
      <c r="I176" s="54"/>
    </row>
    <row r="177" spans="1:9" ht="12.75">
      <c r="A177" s="54"/>
      <c r="B177" s="54"/>
      <c r="C177" s="75"/>
      <c r="D177" s="82"/>
      <c r="E177" s="82"/>
      <c r="F177" s="82"/>
      <c r="G177" s="82"/>
      <c r="H177" s="82"/>
      <c r="I177" s="54"/>
    </row>
    <row r="178" spans="1:9" s="43" customFormat="1" ht="12.75">
      <c r="A178" s="58"/>
      <c r="B178" s="83"/>
      <c r="C178" s="84"/>
      <c r="D178" s="84"/>
      <c r="E178" s="84"/>
      <c r="F178" s="84"/>
      <c r="G178" s="84"/>
      <c r="H178" s="84"/>
      <c r="I178" s="58"/>
    </row>
    <row r="179" spans="1:9" ht="12.75">
      <c r="A179" s="54"/>
      <c r="B179" s="54"/>
      <c r="C179" s="75"/>
      <c r="D179" s="82"/>
      <c r="E179" s="82"/>
      <c r="F179" s="82"/>
      <c r="G179" s="82"/>
      <c r="H179" s="82"/>
      <c r="I179" s="54"/>
    </row>
    <row r="180" spans="1:9" ht="12.75">
      <c r="A180" s="54"/>
      <c r="B180" s="54"/>
      <c r="C180" s="75"/>
      <c r="D180" s="82"/>
      <c r="E180" s="82"/>
      <c r="F180" s="82"/>
      <c r="G180" s="82"/>
      <c r="H180" s="82"/>
      <c r="I180" s="54"/>
    </row>
    <row r="181" spans="1:9" ht="12.75">
      <c r="A181" s="54"/>
      <c r="B181" s="77"/>
      <c r="C181" s="78"/>
      <c r="D181" s="79"/>
      <c r="E181" s="79"/>
      <c r="F181" s="79"/>
      <c r="G181" s="79"/>
      <c r="H181" s="79"/>
      <c r="I181" s="54"/>
    </row>
    <row r="182" spans="1:9" ht="12.75">
      <c r="A182" s="54"/>
      <c r="B182" s="54"/>
      <c r="C182" s="55"/>
      <c r="D182" s="54"/>
      <c r="E182" s="54"/>
      <c r="F182" s="54"/>
      <c r="G182" s="54"/>
      <c r="H182" s="54"/>
      <c r="I182" s="54"/>
    </row>
    <row r="183" spans="1:9" ht="12.75">
      <c r="A183" s="54"/>
      <c r="B183" s="60"/>
      <c r="C183" s="55"/>
      <c r="D183" s="54"/>
      <c r="E183" s="54"/>
      <c r="F183" s="54"/>
      <c r="G183" s="54"/>
      <c r="H183" s="54"/>
      <c r="I183" s="54"/>
    </row>
    <row r="184" spans="1:9" ht="15.75">
      <c r="A184" s="72"/>
      <c r="B184" s="54"/>
      <c r="C184" s="55"/>
      <c r="D184" s="54"/>
      <c r="E184" s="54"/>
      <c r="F184" s="54"/>
      <c r="G184" s="54"/>
      <c r="H184" s="54"/>
      <c r="I184" s="54"/>
    </row>
    <row r="185" spans="1:9" ht="12.75">
      <c r="A185" s="54"/>
      <c r="B185" s="54"/>
      <c r="C185" s="55"/>
      <c r="D185" s="54"/>
      <c r="E185" s="54"/>
      <c r="F185" s="54"/>
      <c r="G185" s="54"/>
      <c r="H185" s="54"/>
      <c r="I185" s="54"/>
    </row>
    <row r="186" spans="1:33" s="37" customFormat="1" ht="12.75">
      <c r="A186" s="56"/>
      <c r="B186" s="73"/>
      <c r="C186" s="74"/>
      <c r="D186" s="74"/>
      <c r="E186" s="74"/>
      <c r="F186" s="74"/>
      <c r="G186" s="74"/>
      <c r="H186" s="74"/>
      <c r="I186" s="5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>
      <c r="A187" s="54"/>
      <c r="B187" s="54"/>
      <c r="C187" s="75"/>
      <c r="D187" s="76"/>
      <c r="E187" s="76"/>
      <c r="F187" s="76"/>
      <c r="G187" s="76"/>
      <c r="H187" s="76"/>
      <c r="I187" s="54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</row>
    <row r="188" spans="1:9" ht="12.75">
      <c r="A188" s="54"/>
      <c r="B188" s="54"/>
      <c r="C188" s="75"/>
      <c r="D188" s="76"/>
      <c r="E188" s="76"/>
      <c r="F188" s="76"/>
      <c r="G188" s="76"/>
      <c r="H188" s="76"/>
      <c r="I188" s="54"/>
    </row>
    <row r="189" spans="1:9" ht="12.75">
      <c r="A189" s="54"/>
      <c r="B189" s="77"/>
      <c r="C189" s="78"/>
      <c r="D189" s="79"/>
      <c r="E189" s="79"/>
      <c r="F189" s="79"/>
      <c r="G189" s="79"/>
      <c r="H189" s="79"/>
      <c r="I189" s="54"/>
    </row>
    <row r="190" spans="1:9" ht="12.75">
      <c r="A190" s="54"/>
      <c r="B190" s="54"/>
      <c r="C190" s="55"/>
      <c r="D190" s="54"/>
      <c r="E190" s="54"/>
      <c r="F190" s="54"/>
      <c r="G190" s="54"/>
      <c r="H190" s="54"/>
      <c r="I190" s="54"/>
    </row>
    <row r="191" spans="1:9" s="40" customFormat="1" ht="12.75">
      <c r="A191" s="57"/>
      <c r="B191" s="80"/>
      <c r="C191" s="81"/>
      <c r="D191" s="81"/>
      <c r="E191" s="81"/>
      <c r="F191" s="81"/>
      <c r="G191" s="81"/>
      <c r="H191" s="81"/>
      <c r="I191" s="57"/>
    </row>
    <row r="192" spans="1:9" ht="12.75">
      <c r="A192" s="54"/>
      <c r="B192" s="54"/>
      <c r="C192" s="75"/>
      <c r="D192" s="82"/>
      <c r="E192" s="82"/>
      <c r="F192" s="82"/>
      <c r="G192" s="82"/>
      <c r="H192" s="82"/>
      <c r="I192" s="54"/>
    </row>
    <row r="193" spans="1:9" ht="12.75">
      <c r="A193" s="54"/>
      <c r="B193" s="54"/>
      <c r="C193" s="75"/>
      <c r="D193" s="82"/>
      <c r="E193" s="82"/>
      <c r="F193" s="82"/>
      <c r="G193" s="82"/>
      <c r="H193" s="82"/>
      <c r="I193" s="54"/>
    </row>
    <row r="194" spans="1:9" ht="12.75">
      <c r="A194" s="54"/>
      <c r="B194" s="77"/>
      <c r="C194" s="78"/>
      <c r="D194" s="79"/>
      <c r="E194" s="79"/>
      <c r="F194" s="79"/>
      <c r="G194" s="79"/>
      <c r="H194" s="79"/>
      <c r="I194" s="54"/>
    </row>
    <row r="195" spans="1:9" ht="12.75">
      <c r="A195" s="54"/>
      <c r="B195" s="54"/>
      <c r="C195" s="75"/>
      <c r="D195" s="82"/>
      <c r="E195" s="82"/>
      <c r="F195" s="82"/>
      <c r="G195" s="82"/>
      <c r="H195" s="82"/>
      <c r="I195" s="54"/>
    </row>
    <row r="196" spans="1:9" s="43" customFormat="1" ht="12.75">
      <c r="A196" s="58"/>
      <c r="B196" s="83"/>
      <c r="C196" s="84"/>
      <c r="D196" s="84"/>
      <c r="E196" s="84"/>
      <c r="F196" s="84"/>
      <c r="G196" s="84"/>
      <c r="H196" s="84"/>
      <c r="I196" s="58"/>
    </row>
    <row r="197" spans="1:9" ht="12.75">
      <c r="A197" s="54"/>
      <c r="B197" s="54"/>
      <c r="C197" s="75"/>
      <c r="D197" s="82"/>
      <c r="E197" s="82"/>
      <c r="F197" s="82"/>
      <c r="G197" s="82"/>
      <c r="H197" s="82"/>
      <c r="I197" s="54"/>
    </row>
    <row r="198" spans="1:9" ht="12.75">
      <c r="A198" s="54"/>
      <c r="B198" s="54"/>
      <c r="C198" s="75"/>
      <c r="D198" s="82"/>
      <c r="E198" s="82"/>
      <c r="F198" s="82"/>
      <c r="G198" s="82"/>
      <c r="H198" s="82"/>
      <c r="I198" s="54"/>
    </row>
    <row r="199" spans="1:9" ht="12.75">
      <c r="A199" s="54"/>
      <c r="B199" s="77"/>
      <c r="C199" s="78"/>
      <c r="D199" s="79"/>
      <c r="E199" s="79"/>
      <c r="F199" s="79"/>
      <c r="G199" s="79"/>
      <c r="H199" s="79"/>
      <c r="I199" s="54"/>
    </row>
    <row r="200" spans="1:9" ht="12.75">
      <c r="A200" s="54"/>
      <c r="B200" s="54"/>
      <c r="C200" s="55"/>
      <c r="D200" s="54"/>
      <c r="E200" s="54"/>
      <c r="F200" s="54"/>
      <c r="G200" s="54"/>
      <c r="H200" s="54"/>
      <c r="I200" s="54"/>
    </row>
    <row r="201" spans="1:9" ht="12.75">
      <c r="A201" s="54"/>
      <c r="B201" s="60"/>
      <c r="C201" s="55"/>
      <c r="D201" s="54"/>
      <c r="E201" s="54"/>
      <c r="F201" s="54"/>
      <c r="G201" s="54"/>
      <c r="H201" s="54"/>
      <c r="I201" s="54"/>
    </row>
    <row r="202" spans="1:9" ht="15.75">
      <c r="A202" s="72"/>
      <c r="B202" s="54"/>
      <c r="C202" s="55"/>
      <c r="D202" s="54"/>
      <c r="E202" s="54"/>
      <c r="F202" s="54"/>
      <c r="G202" s="54"/>
      <c r="H202" s="54"/>
      <c r="I202" s="54"/>
    </row>
    <row r="203" spans="1:9" ht="12.75">
      <c r="A203" s="54"/>
      <c r="B203" s="54"/>
      <c r="C203" s="55"/>
      <c r="D203" s="54"/>
      <c r="E203" s="54"/>
      <c r="F203" s="54"/>
      <c r="G203" s="54"/>
      <c r="H203" s="54"/>
      <c r="I203" s="54"/>
    </row>
    <row r="204" spans="1:9" s="37" customFormat="1" ht="12.75">
      <c r="A204" s="56"/>
      <c r="B204" s="73"/>
      <c r="C204" s="74"/>
      <c r="D204" s="74"/>
      <c r="E204" s="74"/>
      <c r="F204" s="74"/>
      <c r="G204" s="74"/>
      <c r="H204" s="74"/>
      <c r="I204" s="56"/>
    </row>
    <row r="205" spans="1:9" ht="12.75">
      <c r="A205" s="54"/>
      <c r="B205" s="54"/>
      <c r="C205" s="75"/>
      <c r="D205" s="76"/>
      <c r="E205" s="76"/>
      <c r="F205" s="76"/>
      <c r="G205" s="76"/>
      <c r="H205" s="76"/>
      <c r="I205" s="54"/>
    </row>
    <row r="206" spans="1:9" ht="12.75">
      <c r="A206" s="54"/>
      <c r="B206" s="54"/>
      <c r="C206" s="75"/>
      <c r="D206" s="76"/>
      <c r="E206" s="76"/>
      <c r="F206" s="76"/>
      <c r="G206" s="76"/>
      <c r="H206" s="76"/>
      <c r="I206" s="54"/>
    </row>
    <row r="207" spans="1:9" ht="12.75">
      <c r="A207" s="54"/>
      <c r="B207" s="77"/>
      <c r="C207" s="78"/>
      <c r="D207" s="79"/>
      <c r="E207" s="79"/>
      <c r="F207" s="79"/>
      <c r="G207" s="79"/>
      <c r="H207" s="79"/>
      <c r="I207" s="54"/>
    </row>
    <row r="208" spans="1:9" ht="12.75">
      <c r="A208" s="54"/>
      <c r="B208" s="54"/>
      <c r="C208" s="55"/>
      <c r="D208" s="54"/>
      <c r="E208" s="54"/>
      <c r="F208" s="54"/>
      <c r="G208" s="54"/>
      <c r="H208" s="54"/>
      <c r="I208" s="54"/>
    </row>
    <row r="209" spans="1:9" s="40" customFormat="1" ht="12.75">
      <c r="A209" s="57"/>
      <c r="B209" s="80"/>
      <c r="C209" s="81"/>
      <c r="D209" s="81"/>
      <c r="E209" s="81"/>
      <c r="F209" s="81"/>
      <c r="G209" s="81"/>
      <c r="H209" s="81"/>
      <c r="I209" s="57"/>
    </row>
    <row r="210" spans="1:9" ht="12.75">
      <c r="A210" s="54"/>
      <c r="B210" s="54"/>
      <c r="C210" s="75"/>
      <c r="D210" s="82"/>
      <c r="E210" s="82"/>
      <c r="F210" s="82"/>
      <c r="G210" s="82"/>
      <c r="H210" s="82"/>
      <c r="I210" s="54"/>
    </row>
    <row r="211" spans="1:9" ht="12.75">
      <c r="A211" s="54"/>
      <c r="B211" s="54"/>
      <c r="C211" s="75"/>
      <c r="D211" s="82"/>
      <c r="E211" s="82"/>
      <c r="F211" s="82"/>
      <c r="G211" s="82"/>
      <c r="H211" s="82"/>
      <c r="I211" s="54"/>
    </row>
    <row r="212" spans="1:9" ht="12.75">
      <c r="A212" s="54"/>
      <c r="B212" s="77"/>
      <c r="C212" s="78"/>
      <c r="D212" s="79"/>
      <c r="E212" s="79"/>
      <c r="F212" s="79"/>
      <c r="G212" s="79"/>
      <c r="H212" s="79"/>
      <c r="I212" s="54"/>
    </row>
    <row r="213" spans="1:9" ht="12.75">
      <c r="A213" s="54"/>
      <c r="B213" s="54"/>
      <c r="C213" s="75"/>
      <c r="D213" s="82"/>
      <c r="E213" s="82"/>
      <c r="F213" s="82"/>
      <c r="G213" s="82"/>
      <c r="H213" s="82"/>
      <c r="I213" s="54"/>
    </row>
    <row r="214" spans="1:9" s="43" customFormat="1" ht="12.75">
      <c r="A214" s="58"/>
      <c r="B214" s="83"/>
      <c r="C214" s="84"/>
      <c r="D214" s="84"/>
      <c r="E214" s="84"/>
      <c r="F214" s="84"/>
      <c r="G214" s="84"/>
      <c r="H214" s="84"/>
      <c r="I214" s="58"/>
    </row>
    <row r="215" spans="1:9" ht="12.75">
      <c r="A215" s="54"/>
      <c r="B215" s="54"/>
      <c r="C215" s="75"/>
      <c r="D215" s="82"/>
      <c r="E215" s="82"/>
      <c r="F215" s="82"/>
      <c r="G215" s="82"/>
      <c r="H215" s="82"/>
      <c r="I215" s="54"/>
    </row>
    <row r="216" spans="1:9" ht="12.75">
      <c r="A216" s="54"/>
      <c r="B216" s="54"/>
      <c r="C216" s="75"/>
      <c r="D216" s="82"/>
      <c r="E216" s="82"/>
      <c r="F216" s="82"/>
      <c r="G216" s="82"/>
      <c r="H216" s="82"/>
      <c r="I216" s="54"/>
    </row>
    <row r="217" spans="1:9" ht="12.75">
      <c r="A217" s="54"/>
      <c r="B217" s="77"/>
      <c r="C217" s="78"/>
      <c r="D217" s="79"/>
      <c r="E217" s="79"/>
      <c r="F217" s="79"/>
      <c r="G217" s="79"/>
      <c r="H217" s="79"/>
      <c r="I217" s="54"/>
    </row>
    <row r="218" spans="1:9" ht="12.75">
      <c r="A218" s="54"/>
      <c r="B218" s="54"/>
      <c r="C218" s="55"/>
      <c r="D218" s="54"/>
      <c r="E218" s="54"/>
      <c r="F218" s="54"/>
      <c r="G218" s="54"/>
      <c r="H218" s="54"/>
      <c r="I218" s="54"/>
    </row>
    <row r="219" spans="1:9" ht="12.75">
      <c r="A219" s="54"/>
      <c r="B219" s="59"/>
      <c r="C219" s="55"/>
      <c r="D219" s="54"/>
      <c r="E219" s="54"/>
      <c r="F219" s="54"/>
      <c r="G219" s="54"/>
      <c r="H219" s="54"/>
      <c r="I219" s="54"/>
    </row>
    <row r="220" spans="1:9" ht="15.75">
      <c r="A220" s="72"/>
      <c r="B220" s="54"/>
      <c r="C220" s="55"/>
      <c r="D220" s="54"/>
      <c r="E220" s="54"/>
      <c r="F220" s="54"/>
      <c r="G220" s="54"/>
      <c r="H220" s="54"/>
      <c r="I220" s="54"/>
    </row>
    <row r="221" spans="1:9" ht="12.75">
      <c r="A221" s="54"/>
      <c r="B221" s="54"/>
      <c r="C221" s="55"/>
      <c r="D221" s="54"/>
      <c r="E221" s="54"/>
      <c r="F221" s="54"/>
      <c r="G221" s="54"/>
      <c r="H221" s="54"/>
      <c r="I221" s="54"/>
    </row>
    <row r="222" spans="1:9" ht="12.75">
      <c r="A222" s="56"/>
      <c r="B222" s="73"/>
      <c r="C222" s="74"/>
      <c r="D222" s="74"/>
      <c r="E222" s="74"/>
      <c r="F222" s="74"/>
      <c r="G222" s="74"/>
      <c r="H222" s="74"/>
      <c r="I222" s="54"/>
    </row>
    <row r="223" spans="1:9" ht="12.75">
      <c r="A223" s="54"/>
      <c r="B223" s="54"/>
      <c r="C223" s="75"/>
      <c r="D223" s="76"/>
      <c r="E223" s="76"/>
      <c r="F223" s="76"/>
      <c r="G223" s="76"/>
      <c r="H223" s="76"/>
      <c r="I223" s="54"/>
    </row>
    <row r="224" spans="1:9" ht="12.75">
      <c r="A224" s="54"/>
      <c r="B224" s="54"/>
      <c r="C224" s="75"/>
      <c r="D224" s="76"/>
      <c r="E224" s="76"/>
      <c r="F224" s="76"/>
      <c r="G224" s="76"/>
      <c r="H224" s="76"/>
      <c r="I224" s="54"/>
    </row>
    <row r="225" spans="1:9" ht="12.75">
      <c r="A225" s="54"/>
      <c r="B225" s="77"/>
      <c r="C225" s="78"/>
      <c r="D225" s="79"/>
      <c r="E225" s="79"/>
      <c r="F225" s="79"/>
      <c r="G225" s="79"/>
      <c r="H225" s="79"/>
      <c r="I225" s="54"/>
    </row>
    <row r="226" spans="1:9" ht="12.75">
      <c r="A226" s="54"/>
      <c r="B226" s="54"/>
      <c r="C226" s="55"/>
      <c r="D226" s="54"/>
      <c r="E226" s="54"/>
      <c r="F226" s="54"/>
      <c r="G226" s="54"/>
      <c r="H226" s="54"/>
      <c r="I226" s="54"/>
    </row>
    <row r="227" spans="1:9" ht="12.75">
      <c r="A227" s="57"/>
      <c r="B227" s="80"/>
      <c r="C227" s="81"/>
      <c r="D227" s="81"/>
      <c r="E227" s="81"/>
      <c r="F227" s="81"/>
      <c r="G227" s="81"/>
      <c r="H227" s="81"/>
      <c r="I227" s="54"/>
    </row>
    <row r="228" spans="1:9" ht="12.75">
      <c r="A228" s="54"/>
      <c r="B228" s="54"/>
      <c r="C228" s="75"/>
      <c r="D228" s="82"/>
      <c r="E228" s="82"/>
      <c r="F228" s="82"/>
      <c r="G228" s="82"/>
      <c r="H228" s="82"/>
      <c r="I228" s="54"/>
    </row>
    <row r="229" spans="1:9" ht="12.75">
      <c r="A229" s="54"/>
      <c r="B229" s="54"/>
      <c r="C229" s="75"/>
      <c r="D229" s="82"/>
      <c r="E229" s="82"/>
      <c r="F229" s="82"/>
      <c r="G229" s="82"/>
      <c r="H229" s="82"/>
      <c r="I229" s="54"/>
    </row>
    <row r="230" spans="1:9" ht="12.75">
      <c r="A230" s="54"/>
      <c r="B230" s="77"/>
      <c r="C230" s="78"/>
      <c r="D230" s="79"/>
      <c r="E230" s="79"/>
      <c r="F230" s="79"/>
      <c r="G230" s="79"/>
      <c r="H230" s="79"/>
      <c r="I230" s="54"/>
    </row>
    <row r="231" spans="1:9" ht="12.75">
      <c r="A231" s="54"/>
      <c r="B231" s="54"/>
      <c r="C231" s="75"/>
      <c r="D231" s="82"/>
      <c r="E231" s="82"/>
      <c r="F231" s="82"/>
      <c r="G231" s="82"/>
      <c r="H231" s="82"/>
      <c r="I231" s="54"/>
    </row>
    <row r="232" spans="1:9" ht="12.75">
      <c r="A232" s="58"/>
      <c r="B232" s="83"/>
      <c r="C232" s="84"/>
      <c r="D232" s="84"/>
      <c r="E232" s="84"/>
      <c r="F232" s="84"/>
      <c r="G232" s="84"/>
      <c r="H232" s="84"/>
      <c r="I232" s="54"/>
    </row>
    <row r="233" spans="1:9" ht="12.75">
      <c r="A233" s="54"/>
      <c r="B233" s="54"/>
      <c r="C233" s="75"/>
      <c r="D233" s="82"/>
      <c r="E233" s="82"/>
      <c r="F233" s="82"/>
      <c r="G233" s="82"/>
      <c r="H233" s="82"/>
      <c r="I233" s="54"/>
    </row>
    <row r="234" spans="1:9" ht="12.75">
      <c r="A234" s="54"/>
      <c r="B234" s="54"/>
      <c r="C234" s="75"/>
      <c r="D234" s="82"/>
      <c r="E234" s="82"/>
      <c r="F234" s="82"/>
      <c r="G234" s="82"/>
      <c r="H234" s="82"/>
      <c r="I234" s="54"/>
    </row>
    <row r="235" spans="1:9" ht="12.75">
      <c r="A235" s="54"/>
      <c r="B235" s="77"/>
      <c r="C235" s="78"/>
      <c r="D235" s="79"/>
      <c r="E235" s="79"/>
      <c r="F235" s="79"/>
      <c r="G235" s="79"/>
      <c r="H235" s="79"/>
      <c r="I235" s="54"/>
    </row>
    <row r="236" spans="1:9" ht="12.75">
      <c r="A236" s="54"/>
      <c r="B236" s="54"/>
      <c r="C236" s="55"/>
      <c r="D236" s="54"/>
      <c r="E236" s="54"/>
      <c r="F236" s="54"/>
      <c r="G236" s="54"/>
      <c r="H236" s="54"/>
      <c r="I236" s="54"/>
    </row>
    <row r="237" ht="12.75">
      <c r="B237" s="48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5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2" sqref="A22"/>
    </sheetView>
  </sheetViews>
  <sheetFormatPr defaultColWidth="9.140625" defaultRowHeight="12.75"/>
  <cols>
    <col min="1" max="1" width="11.00390625" style="0" customWidth="1"/>
    <col min="2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20" max="20" width="9.8515625" style="0" customWidth="1"/>
    <col min="24" max="24" width="9.421875" style="0" bestFit="1" customWidth="1"/>
  </cols>
  <sheetData>
    <row r="2" ht="18">
      <c r="A2" s="13" t="s">
        <v>85</v>
      </c>
    </row>
    <row r="5" spans="1:17" ht="15.75">
      <c r="A5" s="1"/>
      <c r="B5" s="2" t="s">
        <v>0</v>
      </c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  <c r="P5" s="3"/>
      <c r="Q5" s="3"/>
    </row>
    <row r="6" spans="1:17" ht="12.75">
      <c r="A6" s="1"/>
      <c r="B6" s="53" t="s">
        <v>6</v>
      </c>
      <c r="C6" s="5"/>
      <c r="D6" s="5"/>
      <c r="E6" s="5"/>
      <c r="F6" s="6"/>
      <c r="G6" s="6"/>
      <c r="H6" s="4" t="s">
        <v>8</v>
      </c>
      <c r="I6" s="7"/>
      <c r="J6" s="53" t="s">
        <v>7</v>
      </c>
      <c r="K6" s="6"/>
      <c r="L6" s="6"/>
      <c r="M6" s="6"/>
      <c r="N6" s="5"/>
      <c r="O6" s="6"/>
      <c r="P6" s="4" t="s">
        <v>8</v>
      </c>
      <c r="Q6" s="8" t="s">
        <v>8</v>
      </c>
    </row>
    <row r="7" spans="1:34" ht="12.75">
      <c r="A7" s="1"/>
      <c r="B7" s="4" t="s">
        <v>68</v>
      </c>
      <c r="C7" s="5">
        <v>19</v>
      </c>
      <c r="D7" s="5" t="s">
        <v>1</v>
      </c>
      <c r="E7" s="5" t="s">
        <v>2</v>
      </c>
      <c r="F7" s="5" t="s">
        <v>3</v>
      </c>
      <c r="G7" s="5" t="s">
        <v>4</v>
      </c>
      <c r="H7" s="9" t="s">
        <v>6</v>
      </c>
      <c r="I7" s="10"/>
      <c r="J7" s="4" t="s">
        <v>68</v>
      </c>
      <c r="K7" s="5">
        <v>19</v>
      </c>
      <c r="L7" s="5" t="s">
        <v>1</v>
      </c>
      <c r="M7" s="5" t="s">
        <v>2</v>
      </c>
      <c r="N7" s="11" t="s">
        <v>3</v>
      </c>
      <c r="O7" s="5" t="s">
        <v>4</v>
      </c>
      <c r="P7" s="9" t="s">
        <v>7</v>
      </c>
      <c r="Q7" s="12" t="s">
        <v>9</v>
      </c>
      <c r="X7" s="29"/>
      <c r="Y7" s="70"/>
      <c r="Z7" s="97" t="s">
        <v>75</v>
      </c>
      <c r="AA7" s="97" t="s">
        <v>75</v>
      </c>
      <c r="AB7" s="70"/>
      <c r="AC7" s="70"/>
      <c r="AD7" s="70"/>
      <c r="AE7" s="70"/>
      <c r="AF7" s="70"/>
      <c r="AG7" s="70" t="s">
        <v>80</v>
      </c>
      <c r="AH7" s="70"/>
    </row>
    <row r="8" spans="2:33" ht="12.75">
      <c r="B8" s="31" t="s">
        <v>17</v>
      </c>
      <c r="C8" s="31" t="s">
        <v>24</v>
      </c>
      <c r="D8" s="31" t="s">
        <v>15</v>
      </c>
      <c r="E8" s="31" t="s">
        <v>16</v>
      </c>
      <c r="F8" s="31" t="s">
        <v>18</v>
      </c>
      <c r="G8" s="31" t="s">
        <v>19</v>
      </c>
      <c r="H8" s="31"/>
      <c r="I8" s="52"/>
      <c r="J8" s="31" t="s">
        <v>24</v>
      </c>
      <c r="K8" s="31" t="s">
        <v>17</v>
      </c>
      <c r="L8" s="31" t="s">
        <v>19</v>
      </c>
      <c r="M8" s="31" t="s">
        <v>18</v>
      </c>
      <c r="N8" s="31" t="s">
        <v>16</v>
      </c>
      <c r="O8" s="31" t="s">
        <v>15</v>
      </c>
      <c r="P8" s="32"/>
      <c r="Q8" s="32"/>
      <c r="S8" t="s">
        <v>28</v>
      </c>
      <c r="T8" t="s">
        <v>70</v>
      </c>
      <c r="U8" t="s">
        <v>73</v>
      </c>
      <c r="V8" t="s">
        <v>29</v>
      </c>
      <c r="X8" s="97" t="s">
        <v>74</v>
      </c>
      <c r="Y8" s="97" t="s">
        <v>70</v>
      </c>
      <c r="Z8" s="97" t="s">
        <v>76</v>
      </c>
      <c r="AA8" s="97" t="s">
        <v>77</v>
      </c>
      <c r="AB8" s="99" t="s">
        <v>51</v>
      </c>
      <c r="AC8" s="99" t="s">
        <v>52</v>
      </c>
      <c r="AD8" s="99" t="s">
        <v>53</v>
      </c>
      <c r="AE8" s="98" t="s">
        <v>50</v>
      </c>
      <c r="AF8" s="98" t="s">
        <v>47</v>
      </c>
      <c r="AG8" s="98" t="s">
        <v>30</v>
      </c>
    </row>
    <row r="9" spans="1:36" ht="12.75" customHeight="1">
      <c r="A9" t="s">
        <v>32</v>
      </c>
      <c r="B9">
        <v>0</v>
      </c>
      <c r="C9">
        <v>117</v>
      </c>
      <c r="D9">
        <v>1</v>
      </c>
      <c r="E9">
        <v>1</v>
      </c>
      <c r="F9">
        <v>2650</v>
      </c>
      <c r="G9">
        <v>2545</v>
      </c>
      <c r="H9">
        <f aca="true" t="shared" si="0" ref="H9:H20">SUM(B9:G9)</f>
        <v>5314</v>
      </c>
      <c r="I9" s="34" t="s">
        <v>5</v>
      </c>
      <c r="J9">
        <v>1</v>
      </c>
      <c r="K9">
        <v>409</v>
      </c>
      <c r="L9">
        <v>0</v>
      </c>
      <c r="M9">
        <v>0</v>
      </c>
      <c r="N9">
        <v>2</v>
      </c>
      <c r="O9">
        <v>4906</v>
      </c>
      <c r="P9">
        <f>SUM(J9:O9)</f>
        <v>5318</v>
      </c>
      <c r="Q9">
        <f>H9+P9</f>
        <v>10632</v>
      </c>
      <c r="S9">
        <f aca="true" t="shared" si="1" ref="S9:T11">X9</f>
        <v>2236</v>
      </c>
      <c r="T9">
        <f t="shared" si="1"/>
        <v>2020</v>
      </c>
      <c r="U9">
        <f aca="true" t="shared" si="2" ref="U9:U14">AA9</f>
        <v>549</v>
      </c>
      <c r="V9">
        <f aca="true" t="shared" si="3" ref="V9:V14">Z9+AE9</f>
        <v>942</v>
      </c>
      <c r="X9">
        <f aca="true" t="shared" si="4" ref="X9:X16">SUM(AB9:AE9)+Z9</f>
        <v>2236</v>
      </c>
      <c r="Y9">
        <f aca="true" t="shared" si="5" ref="Y9:Y16">AG9+AF9</f>
        <v>2020</v>
      </c>
      <c r="Z9">
        <v>863</v>
      </c>
      <c r="AA9">
        <v>549</v>
      </c>
      <c r="AB9">
        <v>436</v>
      </c>
      <c r="AC9">
        <v>302</v>
      </c>
      <c r="AD9">
        <v>556</v>
      </c>
      <c r="AE9">
        <v>79</v>
      </c>
      <c r="AF9">
        <v>38</v>
      </c>
      <c r="AG9">
        <v>1982</v>
      </c>
      <c r="AI9" s="177"/>
      <c r="AJ9" s="181"/>
    </row>
    <row r="10" spans="1:36" ht="12.75" customHeight="1">
      <c r="A10" t="s">
        <v>33</v>
      </c>
      <c r="B10">
        <v>0</v>
      </c>
      <c r="C10">
        <v>278</v>
      </c>
      <c r="D10">
        <v>117</v>
      </c>
      <c r="E10">
        <v>0</v>
      </c>
      <c r="F10">
        <v>2246</v>
      </c>
      <c r="G10">
        <v>2315</v>
      </c>
      <c r="H10">
        <f t="shared" si="0"/>
        <v>4956</v>
      </c>
      <c r="I10" s="34" t="s">
        <v>5</v>
      </c>
      <c r="J10">
        <v>0</v>
      </c>
      <c r="K10">
        <v>367</v>
      </c>
      <c r="L10">
        <v>20</v>
      </c>
      <c r="M10">
        <v>103</v>
      </c>
      <c r="N10">
        <v>1</v>
      </c>
      <c r="O10">
        <v>4480</v>
      </c>
      <c r="P10">
        <f>SUM(J10:O10)</f>
        <v>4971</v>
      </c>
      <c r="Q10">
        <f>H10+P10</f>
        <v>9927</v>
      </c>
      <c r="S10">
        <f t="shared" si="1"/>
        <v>1918</v>
      </c>
      <c r="T10">
        <f t="shared" si="1"/>
        <v>1992</v>
      </c>
      <c r="U10">
        <f t="shared" si="2"/>
        <v>434</v>
      </c>
      <c r="V10">
        <f t="shared" si="3"/>
        <v>885</v>
      </c>
      <c r="X10">
        <f t="shared" si="4"/>
        <v>1918</v>
      </c>
      <c r="Y10">
        <f t="shared" si="5"/>
        <v>1992</v>
      </c>
      <c r="Z10">
        <v>822</v>
      </c>
      <c r="AA10">
        <v>434</v>
      </c>
      <c r="AB10">
        <v>356</v>
      </c>
      <c r="AC10">
        <v>271</v>
      </c>
      <c r="AD10">
        <v>406</v>
      </c>
      <c r="AE10">
        <v>63</v>
      </c>
      <c r="AF10">
        <v>23</v>
      </c>
      <c r="AG10">
        <v>1969</v>
      </c>
      <c r="AI10" s="177"/>
      <c r="AJ10" s="181"/>
    </row>
    <row r="11" spans="1:36" ht="12.75" customHeight="1">
      <c r="A11" t="s">
        <v>34</v>
      </c>
      <c r="B11">
        <v>1392</v>
      </c>
      <c r="C11">
        <v>215</v>
      </c>
      <c r="D11">
        <v>626</v>
      </c>
      <c r="E11">
        <v>84</v>
      </c>
      <c r="F11">
        <v>2029</v>
      </c>
      <c r="G11">
        <v>2218</v>
      </c>
      <c r="H11">
        <f t="shared" si="0"/>
        <v>6564</v>
      </c>
      <c r="I11" s="34" t="s">
        <v>5</v>
      </c>
      <c r="J11">
        <v>3</v>
      </c>
      <c r="K11">
        <v>354</v>
      </c>
      <c r="L11">
        <v>569</v>
      </c>
      <c r="M11">
        <v>1569</v>
      </c>
      <c r="N11">
        <v>0</v>
      </c>
      <c r="O11">
        <v>4068</v>
      </c>
      <c r="P11">
        <f>SUM(J11:O11)</f>
        <v>6563</v>
      </c>
      <c r="Q11">
        <f>H11+P11</f>
        <v>13127</v>
      </c>
      <c r="S11">
        <f t="shared" si="1"/>
        <v>1763</v>
      </c>
      <c r="T11">
        <f t="shared" si="1"/>
        <v>1808</v>
      </c>
      <c r="U11">
        <f t="shared" si="2"/>
        <v>325</v>
      </c>
      <c r="V11">
        <f t="shared" si="3"/>
        <v>806</v>
      </c>
      <c r="X11">
        <f t="shared" si="4"/>
        <v>1763</v>
      </c>
      <c r="Y11">
        <f t="shared" si="5"/>
        <v>1808</v>
      </c>
      <c r="Z11">
        <v>760</v>
      </c>
      <c r="AA11">
        <v>325</v>
      </c>
      <c r="AB11">
        <v>359</v>
      </c>
      <c r="AC11">
        <v>236</v>
      </c>
      <c r="AD11">
        <v>362</v>
      </c>
      <c r="AE11">
        <v>46</v>
      </c>
      <c r="AF11">
        <v>33</v>
      </c>
      <c r="AG11">
        <v>1775</v>
      </c>
      <c r="AI11" s="177"/>
      <c r="AJ11" s="181"/>
    </row>
    <row r="12" spans="1:36" ht="12.75" customHeight="1">
      <c r="A12" t="s">
        <v>35</v>
      </c>
      <c r="B12">
        <v>2745</v>
      </c>
      <c r="C12">
        <v>64</v>
      </c>
      <c r="D12">
        <v>911</v>
      </c>
      <c r="E12">
        <v>84</v>
      </c>
      <c r="F12">
        <v>1973</v>
      </c>
      <c r="G12">
        <v>1632</v>
      </c>
      <c r="H12">
        <f t="shared" si="0"/>
        <v>7409</v>
      </c>
      <c r="I12" s="34" t="s">
        <v>5</v>
      </c>
      <c r="J12">
        <v>63</v>
      </c>
      <c r="K12">
        <v>166</v>
      </c>
      <c r="L12">
        <v>767</v>
      </c>
      <c r="M12">
        <v>3035</v>
      </c>
      <c r="N12">
        <v>0</v>
      </c>
      <c r="O12">
        <v>3373</v>
      </c>
      <c r="P12">
        <f>SUM(J12:O12)</f>
        <v>7404</v>
      </c>
      <c r="Q12">
        <f>H12+P12</f>
        <v>14813</v>
      </c>
      <c r="S12">
        <f aca="true" t="shared" si="6" ref="S12:T14">X12</f>
        <v>1451</v>
      </c>
      <c r="T12">
        <f t="shared" si="6"/>
        <v>1541</v>
      </c>
      <c r="U12">
        <f t="shared" si="2"/>
        <v>294</v>
      </c>
      <c r="V12">
        <f t="shared" si="3"/>
        <v>727</v>
      </c>
      <c r="X12">
        <f t="shared" si="4"/>
        <v>1451</v>
      </c>
      <c r="Y12">
        <f t="shared" si="5"/>
        <v>1541</v>
      </c>
      <c r="Z12">
        <v>694</v>
      </c>
      <c r="AA12">
        <v>294</v>
      </c>
      <c r="AB12">
        <v>284</v>
      </c>
      <c r="AC12">
        <v>187</v>
      </c>
      <c r="AD12">
        <v>253</v>
      </c>
      <c r="AE12">
        <v>33</v>
      </c>
      <c r="AF12" s="54">
        <v>25</v>
      </c>
      <c r="AG12" s="54">
        <v>1516</v>
      </c>
      <c r="AI12" s="177"/>
      <c r="AJ12" s="181"/>
    </row>
    <row r="13" spans="1:36" ht="12.75" customHeight="1">
      <c r="A13" t="s">
        <v>36</v>
      </c>
      <c r="B13">
        <v>620</v>
      </c>
      <c r="C13">
        <v>83</v>
      </c>
      <c r="D13">
        <v>292</v>
      </c>
      <c r="E13">
        <v>19</v>
      </c>
      <c r="F13">
        <v>4121</v>
      </c>
      <c r="G13">
        <v>3097</v>
      </c>
      <c r="H13">
        <f t="shared" si="0"/>
        <v>8232</v>
      </c>
      <c r="I13" s="34" t="s">
        <v>5</v>
      </c>
      <c r="J13">
        <v>0</v>
      </c>
      <c r="K13">
        <v>288</v>
      </c>
      <c r="L13">
        <v>167</v>
      </c>
      <c r="M13">
        <v>811</v>
      </c>
      <c r="N13">
        <v>3</v>
      </c>
      <c r="O13">
        <v>6958</v>
      </c>
      <c r="P13">
        <f>SUM(J13:O13)</f>
        <v>8227</v>
      </c>
      <c r="Q13">
        <f>H13+P13</f>
        <v>16459</v>
      </c>
      <c r="S13">
        <f t="shared" si="6"/>
        <v>2961</v>
      </c>
      <c r="T13">
        <f t="shared" si="6"/>
        <v>3313</v>
      </c>
      <c r="U13">
        <f t="shared" si="2"/>
        <v>555</v>
      </c>
      <c r="V13">
        <f t="shared" si="3"/>
        <v>1399</v>
      </c>
      <c r="X13">
        <f t="shared" si="4"/>
        <v>2961</v>
      </c>
      <c r="Y13">
        <f t="shared" si="5"/>
        <v>3313</v>
      </c>
      <c r="Z13">
        <v>1341</v>
      </c>
      <c r="AA13">
        <v>555</v>
      </c>
      <c r="AB13">
        <v>580</v>
      </c>
      <c r="AC13">
        <v>419</v>
      </c>
      <c r="AD13">
        <v>563</v>
      </c>
      <c r="AE13">
        <v>58</v>
      </c>
      <c r="AF13">
        <v>51</v>
      </c>
      <c r="AG13">
        <v>3262</v>
      </c>
      <c r="AH13" s="91"/>
      <c r="AI13" s="91"/>
      <c r="AJ13" s="207"/>
    </row>
    <row r="14" spans="1:41" ht="12.75" customHeight="1">
      <c r="A14" t="s">
        <v>37</v>
      </c>
      <c r="B14">
        <v>716</v>
      </c>
      <c r="C14">
        <v>171</v>
      </c>
      <c r="D14">
        <v>1757</v>
      </c>
      <c r="E14">
        <v>60</v>
      </c>
      <c r="F14">
        <v>2924</v>
      </c>
      <c r="G14">
        <v>2426</v>
      </c>
      <c r="H14">
        <f t="shared" si="0"/>
        <v>8054</v>
      </c>
      <c r="I14" s="34" t="s">
        <v>5</v>
      </c>
      <c r="J14">
        <v>48</v>
      </c>
      <c r="K14">
        <v>431</v>
      </c>
      <c r="L14">
        <v>467</v>
      </c>
      <c r="M14">
        <v>1996</v>
      </c>
      <c r="N14">
        <v>3</v>
      </c>
      <c r="O14">
        <v>5113</v>
      </c>
      <c r="P14">
        <f aca="true" t="shared" si="7" ref="P14:P20">SUM(J14:O14)</f>
        <v>8058</v>
      </c>
      <c r="Q14">
        <f aca="true" t="shared" si="8" ref="Q14:Q20">H14+P14</f>
        <v>16112</v>
      </c>
      <c r="S14">
        <f t="shared" si="6"/>
        <v>2095</v>
      </c>
      <c r="T14">
        <f t="shared" si="6"/>
        <v>2184</v>
      </c>
      <c r="U14">
        <f t="shared" si="2"/>
        <v>416</v>
      </c>
      <c r="V14">
        <f t="shared" si="3"/>
        <v>994</v>
      </c>
      <c r="X14">
        <f t="shared" si="4"/>
        <v>2095</v>
      </c>
      <c r="Y14">
        <f t="shared" si="5"/>
        <v>2184</v>
      </c>
      <c r="Z14">
        <v>965</v>
      </c>
      <c r="AA14">
        <v>416</v>
      </c>
      <c r="AB14">
        <v>413</v>
      </c>
      <c r="AC14">
        <v>288</v>
      </c>
      <c r="AD14">
        <v>400</v>
      </c>
      <c r="AE14">
        <v>29</v>
      </c>
      <c r="AF14">
        <v>34</v>
      </c>
      <c r="AG14">
        <v>2150</v>
      </c>
      <c r="AH14" s="54"/>
      <c r="AI14" s="54"/>
      <c r="AJ14" s="181"/>
      <c r="AN14" s="128"/>
      <c r="AO14" s="128"/>
    </row>
    <row r="15" spans="1:41" ht="12.75" customHeight="1">
      <c r="A15" t="s">
        <v>38</v>
      </c>
      <c r="B15">
        <v>1558</v>
      </c>
      <c r="C15">
        <v>203</v>
      </c>
      <c r="D15">
        <v>6</v>
      </c>
      <c r="E15">
        <v>0</v>
      </c>
      <c r="F15">
        <v>4381</v>
      </c>
      <c r="G15">
        <v>2930</v>
      </c>
      <c r="H15">
        <f t="shared" si="0"/>
        <v>9078</v>
      </c>
      <c r="I15" s="34" t="s">
        <v>5</v>
      </c>
      <c r="J15">
        <v>0</v>
      </c>
      <c r="K15">
        <v>504</v>
      </c>
      <c r="L15">
        <v>227</v>
      </c>
      <c r="M15">
        <v>1383</v>
      </c>
      <c r="N15">
        <v>8</v>
      </c>
      <c r="O15">
        <v>6956</v>
      </c>
      <c r="P15">
        <f t="shared" si="7"/>
        <v>9078</v>
      </c>
      <c r="Q15">
        <f t="shared" si="8"/>
        <v>18156</v>
      </c>
      <c r="S15">
        <f aca="true" t="shared" si="9" ref="S15:T17">X15</f>
        <v>2769</v>
      </c>
      <c r="T15">
        <f t="shared" si="9"/>
        <v>3248</v>
      </c>
      <c r="U15">
        <f aca="true" t="shared" si="10" ref="U15:U20">AA15</f>
        <v>779</v>
      </c>
      <c r="V15">
        <f aca="true" t="shared" si="11" ref="V15:V20">Z15+AE15</f>
        <v>1379</v>
      </c>
      <c r="X15">
        <f t="shared" si="4"/>
        <v>2769</v>
      </c>
      <c r="Y15">
        <f t="shared" si="5"/>
        <v>3248</v>
      </c>
      <c r="Z15">
        <v>1330</v>
      </c>
      <c r="AA15">
        <v>779</v>
      </c>
      <c r="AB15">
        <v>555</v>
      </c>
      <c r="AC15">
        <v>343</v>
      </c>
      <c r="AD15">
        <v>492</v>
      </c>
      <c r="AE15">
        <v>49</v>
      </c>
      <c r="AF15">
        <v>67</v>
      </c>
      <c r="AG15">
        <v>3181</v>
      </c>
      <c r="AH15" s="91"/>
      <c r="AI15" s="91"/>
      <c r="AJ15" s="181"/>
      <c r="AL15" s="182"/>
      <c r="AN15" s="35"/>
      <c r="AO15" s="35"/>
    </row>
    <row r="16" spans="1:41" ht="12.75" customHeight="1">
      <c r="A16" t="s">
        <v>39</v>
      </c>
      <c r="B16">
        <v>2733</v>
      </c>
      <c r="C16">
        <v>44</v>
      </c>
      <c r="D16">
        <v>941</v>
      </c>
      <c r="E16">
        <v>17</v>
      </c>
      <c r="F16">
        <v>3024</v>
      </c>
      <c r="G16">
        <v>2197</v>
      </c>
      <c r="H16">
        <f t="shared" si="0"/>
        <v>8956</v>
      </c>
      <c r="I16" s="34" t="s">
        <v>5</v>
      </c>
      <c r="J16">
        <v>44</v>
      </c>
      <c r="K16">
        <v>240</v>
      </c>
      <c r="L16">
        <v>531</v>
      </c>
      <c r="M16">
        <v>3107</v>
      </c>
      <c r="N16">
        <v>6</v>
      </c>
      <c r="O16">
        <v>5032</v>
      </c>
      <c r="P16">
        <f t="shared" si="7"/>
        <v>8960</v>
      </c>
      <c r="Q16">
        <f t="shared" si="8"/>
        <v>17916</v>
      </c>
      <c r="S16">
        <f t="shared" si="9"/>
        <v>2186</v>
      </c>
      <c r="T16">
        <f t="shared" si="9"/>
        <v>2330</v>
      </c>
      <c r="U16">
        <f t="shared" si="10"/>
        <v>381</v>
      </c>
      <c r="V16">
        <f t="shared" si="11"/>
        <v>1194</v>
      </c>
      <c r="X16">
        <f t="shared" si="4"/>
        <v>2186</v>
      </c>
      <c r="Y16">
        <f t="shared" si="5"/>
        <v>2330</v>
      </c>
      <c r="Z16">
        <v>1140</v>
      </c>
      <c r="AA16">
        <v>381</v>
      </c>
      <c r="AB16">
        <v>404</v>
      </c>
      <c r="AC16">
        <v>225</v>
      </c>
      <c r="AD16">
        <v>363</v>
      </c>
      <c r="AE16">
        <v>54</v>
      </c>
      <c r="AF16">
        <v>38</v>
      </c>
      <c r="AG16">
        <v>2292</v>
      </c>
      <c r="AH16" s="91"/>
      <c r="AI16" s="91"/>
      <c r="AJ16" s="181"/>
      <c r="AN16" s="35"/>
      <c r="AO16" s="35"/>
    </row>
    <row r="17" spans="1:41" ht="12.75" customHeight="1">
      <c r="A17" t="s">
        <v>40</v>
      </c>
      <c r="B17">
        <v>414</v>
      </c>
      <c r="C17">
        <v>114</v>
      </c>
      <c r="D17">
        <v>391</v>
      </c>
      <c r="E17">
        <v>131</v>
      </c>
      <c r="F17">
        <v>4398</v>
      </c>
      <c r="G17">
        <v>3225</v>
      </c>
      <c r="H17">
        <f t="shared" si="0"/>
        <v>8673</v>
      </c>
      <c r="I17" s="34" t="s">
        <v>5</v>
      </c>
      <c r="J17">
        <v>1</v>
      </c>
      <c r="K17">
        <v>352</v>
      </c>
      <c r="L17">
        <v>217</v>
      </c>
      <c r="M17">
        <v>692</v>
      </c>
      <c r="N17">
        <v>10</v>
      </c>
      <c r="O17">
        <v>7400</v>
      </c>
      <c r="P17">
        <f>SUM(J17:O17)</f>
        <v>8672</v>
      </c>
      <c r="Q17">
        <f>H17+P17</f>
        <v>17345</v>
      </c>
      <c r="S17">
        <f t="shared" si="9"/>
        <v>3067</v>
      </c>
      <c r="T17">
        <f t="shared" si="9"/>
        <v>3538</v>
      </c>
      <c r="U17">
        <f t="shared" si="10"/>
        <v>662</v>
      </c>
      <c r="V17">
        <f t="shared" si="11"/>
        <v>1464</v>
      </c>
      <c r="X17">
        <f>SUM(AB17:AE17)+Z17</f>
        <v>3067</v>
      </c>
      <c r="Y17">
        <f>AG17+AF17</f>
        <v>3538</v>
      </c>
      <c r="Z17">
        <v>1416</v>
      </c>
      <c r="AA17">
        <v>662</v>
      </c>
      <c r="AB17">
        <v>633</v>
      </c>
      <c r="AC17">
        <v>371</v>
      </c>
      <c r="AD17">
        <v>599</v>
      </c>
      <c r="AE17">
        <v>48</v>
      </c>
      <c r="AF17">
        <v>64</v>
      </c>
      <c r="AG17">
        <v>3474</v>
      </c>
      <c r="AI17" s="177"/>
      <c r="AJ17" s="181"/>
      <c r="AN17" s="35"/>
      <c r="AO17" s="35"/>
    </row>
    <row r="18" spans="1:41" ht="12.75" customHeight="1">
      <c r="A18" t="s">
        <v>12</v>
      </c>
      <c r="B18">
        <v>206</v>
      </c>
      <c r="C18">
        <v>462</v>
      </c>
      <c r="D18">
        <v>211</v>
      </c>
      <c r="E18">
        <v>1</v>
      </c>
      <c r="F18">
        <v>4169</v>
      </c>
      <c r="G18">
        <v>3364</v>
      </c>
      <c r="H18">
        <f t="shared" si="0"/>
        <v>8413</v>
      </c>
      <c r="I18" s="34" t="s">
        <v>5</v>
      </c>
      <c r="J18">
        <v>5</v>
      </c>
      <c r="K18">
        <v>519</v>
      </c>
      <c r="L18">
        <v>120</v>
      </c>
      <c r="M18">
        <v>329</v>
      </c>
      <c r="N18">
        <v>9</v>
      </c>
      <c r="O18">
        <v>7443</v>
      </c>
      <c r="P18">
        <f t="shared" si="7"/>
        <v>8425</v>
      </c>
      <c r="Q18">
        <f t="shared" si="8"/>
        <v>16838</v>
      </c>
      <c r="S18">
        <f aca="true" t="shared" si="12" ref="S18:T20">X18</f>
        <v>3167</v>
      </c>
      <c r="T18">
        <f t="shared" si="12"/>
        <v>3336</v>
      </c>
      <c r="U18">
        <f t="shared" si="10"/>
        <v>790</v>
      </c>
      <c r="V18">
        <f t="shared" si="11"/>
        <v>1427</v>
      </c>
      <c r="X18">
        <f>SUM(AB18:AE18)+Z18</f>
        <v>3167</v>
      </c>
      <c r="Y18">
        <f>AG18+AF18</f>
        <v>3336</v>
      </c>
      <c r="Z18">
        <v>1381</v>
      </c>
      <c r="AA18">
        <v>790</v>
      </c>
      <c r="AB18">
        <v>681</v>
      </c>
      <c r="AC18">
        <v>388</v>
      </c>
      <c r="AD18">
        <v>671</v>
      </c>
      <c r="AE18">
        <v>46</v>
      </c>
      <c r="AF18">
        <v>74</v>
      </c>
      <c r="AG18">
        <v>3262</v>
      </c>
      <c r="AI18" s="177"/>
      <c r="AJ18" s="181"/>
      <c r="AN18" s="35"/>
      <c r="AO18" s="35"/>
    </row>
    <row r="19" spans="1:36" ht="12.75" customHeight="1">
      <c r="A19" t="s">
        <v>13</v>
      </c>
      <c r="B19">
        <v>152</v>
      </c>
      <c r="C19">
        <v>562</v>
      </c>
      <c r="D19">
        <v>0</v>
      </c>
      <c r="E19">
        <v>0</v>
      </c>
      <c r="F19">
        <v>3493</v>
      </c>
      <c r="G19">
        <v>2789</v>
      </c>
      <c r="H19">
        <f t="shared" si="0"/>
        <v>6996</v>
      </c>
      <c r="I19" s="34" t="s">
        <v>5</v>
      </c>
      <c r="J19">
        <v>1</v>
      </c>
      <c r="K19">
        <v>432</v>
      </c>
      <c r="L19">
        <v>27</v>
      </c>
      <c r="M19">
        <v>132</v>
      </c>
      <c r="N19">
        <v>2</v>
      </c>
      <c r="O19">
        <v>6399</v>
      </c>
      <c r="P19">
        <f t="shared" si="7"/>
        <v>6993</v>
      </c>
      <c r="Q19">
        <f t="shared" si="8"/>
        <v>13989</v>
      </c>
      <c r="S19">
        <f t="shared" si="12"/>
        <v>2924</v>
      </c>
      <c r="T19">
        <f t="shared" si="12"/>
        <v>2885</v>
      </c>
      <c r="U19">
        <f t="shared" si="10"/>
        <v>485</v>
      </c>
      <c r="V19">
        <f t="shared" si="11"/>
        <v>1242</v>
      </c>
      <c r="X19">
        <f>SUM(AB19:AE19)+Z19</f>
        <v>2924</v>
      </c>
      <c r="Y19">
        <f>AG19+AF19</f>
        <v>2885</v>
      </c>
      <c r="Z19">
        <v>1193</v>
      </c>
      <c r="AA19">
        <v>485</v>
      </c>
      <c r="AB19">
        <v>613</v>
      </c>
      <c r="AC19">
        <v>387</v>
      </c>
      <c r="AD19">
        <v>682</v>
      </c>
      <c r="AE19">
        <v>49</v>
      </c>
      <c r="AF19">
        <v>57</v>
      </c>
      <c r="AG19">
        <v>2828</v>
      </c>
      <c r="AI19" s="177"/>
      <c r="AJ19" s="181"/>
    </row>
    <row r="20" spans="1:36" ht="12.75" customHeight="1">
      <c r="A20" t="s">
        <v>14</v>
      </c>
      <c r="B20">
        <v>816</v>
      </c>
      <c r="C20">
        <v>335</v>
      </c>
      <c r="D20">
        <v>109</v>
      </c>
      <c r="E20">
        <v>94</v>
      </c>
      <c r="F20">
        <v>3076</v>
      </c>
      <c r="G20">
        <v>2390</v>
      </c>
      <c r="H20">
        <f t="shared" si="0"/>
        <v>6820</v>
      </c>
      <c r="I20" s="34" t="s">
        <v>5</v>
      </c>
      <c r="J20">
        <v>6</v>
      </c>
      <c r="K20">
        <v>328</v>
      </c>
      <c r="L20">
        <v>213</v>
      </c>
      <c r="M20">
        <v>825</v>
      </c>
      <c r="N20">
        <v>6</v>
      </c>
      <c r="O20">
        <v>5440</v>
      </c>
      <c r="P20">
        <f t="shared" si="7"/>
        <v>6818</v>
      </c>
      <c r="Q20">
        <f t="shared" si="8"/>
        <v>13638</v>
      </c>
      <c r="S20">
        <f t="shared" si="12"/>
        <v>2450</v>
      </c>
      <c r="T20">
        <f t="shared" si="12"/>
        <v>2427</v>
      </c>
      <c r="U20">
        <f t="shared" si="10"/>
        <v>465</v>
      </c>
      <c r="V20">
        <f t="shared" si="11"/>
        <v>1077</v>
      </c>
      <c r="X20">
        <f>SUM(AB20:AE20)+Z20</f>
        <v>2450</v>
      </c>
      <c r="Y20">
        <f>AG20+AF20</f>
        <v>2427</v>
      </c>
      <c r="Z20">
        <v>1038</v>
      </c>
      <c r="AA20">
        <v>465</v>
      </c>
      <c r="AB20">
        <v>533</v>
      </c>
      <c r="AC20">
        <v>331</v>
      </c>
      <c r="AD20">
        <v>509</v>
      </c>
      <c r="AE20">
        <v>39</v>
      </c>
      <c r="AF20">
        <v>56</v>
      </c>
      <c r="AG20">
        <v>2371</v>
      </c>
      <c r="AI20" s="177"/>
      <c r="AJ20" s="181"/>
    </row>
    <row r="21" spans="9:37" ht="12.75" customHeight="1">
      <c r="I21" s="34"/>
      <c r="AI21" s="177"/>
      <c r="AJ21" s="181"/>
      <c r="AK21" s="182"/>
    </row>
    <row r="22" spans="2:36" ht="12.75" customHeight="1">
      <c r="B22">
        <f aca="true" t="shared" si="13" ref="B22:H22">SUM(B9:B20)</f>
        <v>11352</v>
      </c>
      <c r="C22">
        <f t="shared" si="13"/>
        <v>2648</v>
      </c>
      <c r="D22">
        <f t="shared" si="13"/>
        <v>5362</v>
      </c>
      <c r="E22">
        <f t="shared" si="13"/>
        <v>491</v>
      </c>
      <c r="F22">
        <f t="shared" si="13"/>
        <v>38484</v>
      </c>
      <c r="G22">
        <f t="shared" si="13"/>
        <v>31128</v>
      </c>
      <c r="H22">
        <f t="shared" si="13"/>
        <v>89465</v>
      </c>
      <c r="I22" s="34"/>
      <c r="J22">
        <f aca="true" t="shared" si="14" ref="J22:Q22">SUM(J9:J20)</f>
        <v>172</v>
      </c>
      <c r="K22">
        <f t="shared" si="14"/>
        <v>4390</v>
      </c>
      <c r="L22">
        <f t="shared" si="14"/>
        <v>3325</v>
      </c>
      <c r="M22">
        <f t="shared" si="14"/>
        <v>13982</v>
      </c>
      <c r="N22">
        <f t="shared" si="14"/>
        <v>50</v>
      </c>
      <c r="O22">
        <f t="shared" si="14"/>
        <v>67568</v>
      </c>
      <c r="P22">
        <f t="shared" si="14"/>
        <v>89487</v>
      </c>
      <c r="Q22">
        <f t="shared" si="14"/>
        <v>178952</v>
      </c>
      <c r="R22">
        <f>SUM(S22:U22)</f>
        <v>65744</v>
      </c>
      <c r="S22">
        <f>SUM(S9:S20)</f>
        <v>28987</v>
      </c>
      <c r="T22">
        <f>SUM(T9:T20)</f>
        <v>30622</v>
      </c>
      <c r="U22">
        <f>SUM(U9:U20)</f>
        <v>6135</v>
      </c>
      <c r="V22">
        <f>SUM(V9:V20)</f>
        <v>13536</v>
      </c>
      <c r="X22">
        <f aca="true" t="shared" si="15" ref="X22:AF22">SUM(X9:X20)</f>
        <v>28987</v>
      </c>
      <c r="Y22">
        <f t="shared" si="15"/>
        <v>30622</v>
      </c>
      <c r="Z22">
        <f t="shared" si="15"/>
        <v>12943</v>
      </c>
      <c r="AA22">
        <f t="shared" si="15"/>
        <v>6135</v>
      </c>
      <c r="AB22">
        <f t="shared" si="15"/>
        <v>5847</v>
      </c>
      <c r="AC22">
        <f t="shared" si="15"/>
        <v>3748</v>
      </c>
      <c r="AD22">
        <f t="shared" si="15"/>
        <v>5856</v>
      </c>
      <c r="AE22">
        <f t="shared" si="15"/>
        <v>593</v>
      </c>
      <c r="AF22">
        <f t="shared" si="15"/>
        <v>560</v>
      </c>
      <c r="AG22">
        <f>SUM(AG9:AG20)</f>
        <v>30062</v>
      </c>
      <c r="AI22" s="177"/>
      <c r="AJ22" s="181"/>
    </row>
    <row r="23" spans="35:36" ht="12.75" customHeight="1">
      <c r="AI23" s="177"/>
      <c r="AJ23" s="181"/>
    </row>
    <row r="24" spans="1:36" ht="12.75" customHeight="1">
      <c r="A24" s="49" t="s">
        <v>25</v>
      </c>
      <c r="B24" s="50">
        <f>B22/H22%</f>
        <v>12.688760967976304</v>
      </c>
      <c r="C24" s="50">
        <f>C22/H22%</f>
        <v>2.9598166880903145</v>
      </c>
      <c r="D24" s="50">
        <f>D22/H22%</f>
        <v>5.993405242273515</v>
      </c>
      <c r="E24" s="50">
        <f>E22/H22%</f>
        <v>0.5488179735091936</v>
      </c>
      <c r="F24" s="50">
        <f>F22/H22%</f>
        <v>43.01570446543341</v>
      </c>
      <c r="G24" s="50">
        <f>G22/H22%</f>
        <v>34.793494662717265</v>
      </c>
      <c r="H24" s="51">
        <f>SUM(B24:G24)</f>
        <v>100</v>
      </c>
      <c r="I24" s="51"/>
      <c r="J24" s="50">
        <f>J22/P22%</f>
        <v>0.19220668923977785</v>
      </c>
      <c r="K24" s="50">
        <f>K22/P22%</f>
        <v>4.905740498619911</v>
      </c>
      <c r="L24" s="50">
        <f>L22/P22%</f>
        <v>3.71562349838524</v>
      </c>
      <c r="M24" s="50">
        <f>M22/P22%</f>
        <v>15.624615865991709</v>
      </c>
      <c r="N24" s="50">
        <f>N22/P22%</f>
        <v>0.05587403756970286</v>
      </c>
      <c r="O24" s="50">
        <f>O22/P22%</f>
        <v>75.50593941019366</v>
      </c>
      <c r="P24" s="51">
        <f>SUM(J24:O24)</f>
        <v>100</v>
      </c>
      <c r="S24" s="65">
        <f>ROUND(((S22/$R22)*100),2)</f>
        <v>44.09</v>
      </c>
      <c r="T24" s="65">
        <f>ROUND(((T22/$R22)*100),2)</f>
        <v>46.58</v>
      </c>
      <c r="U24" s="65">
        <f>ROUND(((U22/$R22)*100),2)</f>
        <v>9.33</v>
      </c>
      <c r="V24" s="65">
        <f>ROUND(((V22/$R22)*100),2)</f>
        <v>20.59</v>
      </c>
      <c r="X24" s="64"/>
      <c r="Y24" s="64"/>
      <c r="AI24" s="177"/>
      <c r="AJ24" s="181"/>
    </row>
    <row r="25" spans="24:50" ht="12.75" customHeight="1">
      <c r="X25" s="29" t="s">
        <v>92</v>
      </c>
      <c r="AI25" s="177"/>
      <c r="AJ25" s="181"/>
      <c r="AL25" s="29" t="s">
        <v>105</v>
      </c>
      <c r="AR25" s="97"/>
      <c r="AS25" s="98"/>
      <c r="AT25" s="98"/>
      <c r="AU25" s="97"/>
      <c r="AV25" s="98"/>
      <c r="AW25" s="98"/>
      <c r="AX25" s="97"/>
    </row>
    <row r="26" spans="10:49" ht="12.75" customHeight="1">
      <c r="J26" t="s">
        <v>8</v>
      </c>
      <c r="K26" s="29" t="s">
        <v>15</v>
      </c>
      <c r="M26" s="29" t="s">
        <v>16</v>
      </c>
      <c r="O26" s="29" t="s">
        <v>17</v>
      </c>
      <c r="Q26" s="29" t="s">
        <v>18</v>
      </c>
      <c r="S26" s="29" t="s">
        <v>19</v>
      </c>
      <c r="U26" s="29" t="s">
        <v>20</v>
      </c>
      <c r="X26" t="s">
        <v>8</v>
      </c>
      <c r="Y26" s="29" t="s">
        <v>15</v>
      </c>
      <c r="AA26" s="29" t="s">
        <v>16</v>
      </c>
      <c r="AC26" s="29" t="s">
        <v>17</v>
      </c>
      <c r="AE26" s="29" t="s">
        <v>18</v>
      </c>
      <c r="AG26" s="29" t="s">
        <v>19</v>
      </c>
      <c r="AI26" s="29" t="s">
        <v>20</v>
      </c>
      <c r="AL26" t="s">
        <v>8</v>
      </c>
      <c r="AM26" s="29" t="s">
        <v>15</v>
      </c>
      <c r="AO26" s="29" t="s">
        <v>16</v>
      </c>
      <c r="AQ26" s="29" t="s">
        <v>17</v>
      </c>
      <c r="AS26" s="29" t="s">
        <v>18</v>
      </c>
      <c r="AU26" s="29" t="s">
        <v>19</v>
      </c>
      <c r="AW26" s="29" t="s">
        <v>20</v>
      </c>
    </row>
    <row r="27" spans="1:50" ht="12.75" customHeight="1">
      <c r="A27" t="s">
        <v>7</v>
      </c>
      <c r="J27">
        <f>P22</f>
        <v>89487</v>
      </c>
      <c r="K27">
        <f>O22</f>
        <v>67568</v>
      </c>
      <c r="L27">
        <f>ROUND(((K27/$J27)*100),2)</f>
        <v>75.51</v>
      </c>
      <c r="M27">
        <f>N22</f>
        <v>50</v>
      </c>
      <c r="N27">
        <f>ROUND(((M27/$J27)*100),2)</f>
        <v>0.06</v>
      </c>
      <c r="O27">
        <f>K22</f>
        <v>4390</v>
      </c>
      <c r="P27">
        <f>ROUND(((O27/$J27)*100),2)</f>
        <v>4.91</v>
      </c>
      <c r="Q27">
        <f>M22</f>
        <v>13982</v>
      </c>
      <c r="R27">
        <f>ROUND(((Q27/$J27)*100),2)</f>
        <v>15.62</v>
      </c>
      <c r="S27">
        <f>L22</f>
        <v>3325</v>
      </c>
      <c r="T27">
        <f>ROUND(((S27/$J27)*100),2)</f>
        <v>3.72</v>
      </c>
      <c r="U27">
        <f>J22</f>
        <v>172</v>
      </c>
      <c r="V27">
        <f>ROUND(((U27/$J27)*100),2)</f>
        <v>0.19</v>
      </c>
      <c r="X27">
        <f>SUM(P12:P14)</f>
        <v>23689</v>
      </c>
      <c r="Y27">
        <f>SUM(O12:O14)</f>
        <v>15444</v>
      </c>
      <c r="Z27">
        <f>ROUND(((Y27/$X27)*100),2)</f>
        <v>65.19</v>
      </c>
      <c r="AA27">
        <f>SUM(N12:N14)</f>
        <v>6</v>
      </c>
      <c r="AB27">
        <f>ROUND(((AA27/$X27)*100),2)</f>
        <v>0.03</v>
      </c>
      <c r="AC27">
        <f>SUM(K12:K14)</f>
        <v>885</v>
      </c>
      <c r="AD27">
        <f>ROUND(((AC27/$X27)*100),2)</f>
        <v>3.74</v>
      </c>
      <c r="AE27">
        <f>SUM(M12:M14)</f>
        <v>5842</v>
      </c>
      <c r="AF27">
        <f>ROUND(((AE27/$X27)*100),2)</f>
        <v>24.66</v>
      </c>
      <c r="AG27">
        <f>SUM(L12:L14)</f>
        <v>1401</v>
      </c>
      <c r="AH27">
        <f>ROUND(((AG27/$X27)*100),2)</f>
        <v>5.91</v>
      </c>
      <c r="AI27">
        <f>SUM(J12:J14)</f>
        <v>111</v>
      </c>
      <c r="AJ27">
        <f>ROUND(((AI27/$X27)*100),2)</f>
        <v>0.47</v>
      </c>
      <c r="AL27">
        <f>SUM(P18:P20)</f>
        <v>22236</v>
      </c>
      <c r="AM27">
        <f>SUM(O18:O20)</f>
        <v>19282</v>
      </c>
      <c r="AN27">
        <f>ROUND(((AM27/$AL27)*100),2)</f>
        <v>86.72</v>
      </c>
      <c r="AO27">
        <f>SUM(N18:N20)</f>
        <v>17</v>
      </c>
      <c r="AP27">
        <f>ROUND(((AO27/$AL27)*100),2)</f>
        <v>0.08</v>
      </c>
      <c r="AQ27">
        <f>SUM(K18:K20)</f>
        <v>1279</v>
      </c>
      <c r="AR27">
        <f>ROUND(((AQ27/$AL27)*100),2)</f>
        <v>5.75</v>
      </c>
      <c r="AS27">
        <f>SUM(M18:M20)</f>
        <v>1286</v>
      </c>
      <c r="AT27">
        <f>ROUND(((AS27/$AL27)*100),2)</f>
        <v>5.78</v>
      </c>
      <c r="AU27">
        <f>SUM(L18:L20)</f>
        <v>360</v>
      </c>
      <c r="AV27">
        <f>ROUND(((AU27/$AL27)*100),2)</f>
        <v>1.62</v>
      </c>
      <c r="AW27">
        <f>SUM(J18:J20)</f>
        <v>12</v>
      </c>
      <c r="AX27">
        <f>ROUND(((AW27/$AL27)*100),2)</f>
        <v>0.05</v>
      </c>
    </row>
    <row r="28" spans="1:50" ht="12.75" customHeight="1">
      <c r="A28" t="s">
        <v>6</v>
      </c>
      <c r="J28">
        <f>H22</f>
        <v>89465</v>
      </c>
      <c r="K28">
        <f>D22</f>
        <v>5362</v>
      </c>
      <c r="L28">
        <f>ROUND(((K28/$J28)*100),2)</f>
        <v>5.99</v>
      </c>
      <c r="M28">
        <f>E22</f>
        <v>491</v>
      </c>
      <c r="N28">
        <f>ROUND(((M28/$J28)*100),2)</f>
        <v>0.55</v>
      </c>
      <c r="O28">
        <f>B22</f>
        <v>11352</v>
      </c>
      <c r="P28">
        <f>ROUND(((O28/$J28)*100),2)</f>
        <v>12.69</v>
      </c>
      <c r="Q28">
        <f>F22</f>
        <v>38484</v>
      </c>
      <c r="R28">
        <f>ROUND(((Q28/$J28)*100),2)</f>
        <v>43.02</v>
      </c>
      <c r="S28">
        <f>G22</f>
        <v>31128</v>
      </c>
      <c r="T28">
        <f>ROUND(((S28/$J28)*100),2)</f>
        <v>34.79</v>
      </c>
      <c r="U28">
        <f>C22</f>
        <v>2648</v>
      </c>
      <c r="V28">
        <f>ROUND(((U28/$J28)*100),2)</f>
        <v>2.96</v>
      </c>
      <c r="X28">
        <f>SUM(H12:H14)</f>
        <v>23695</v>
      </c>
      <c r="Y28">
        <f>SUM(D12:D14)</f>
        <v>2960</v>
      </c>
      <c r="Z28">
        <f>ROUND(((Y28/$X28)*100),2)</f>
        <v>12.49</v>
      </c>
      <c r="AA28">
        <f>SUM(E12:E14)</f>
        <v>163</v>
      </c>
      <c r="AB28">
        <f>ROUND(((AA28/$X28)*100),2)</f>
        <v>0.69</v>
      </c>
      <c r="AC28">
        <f>SUM(B12:B14)</f>
        <v>4081</v>
      </c>
      <c r="AD28">
        <f>ROUND(((AC28/$X28)*100),2)</f>
        <v>17.22</v>
      </c>
      <c r="AE28">
        <f>SUM(F12:F14)</f>
        <v>9018</v>
      </c>
      <c r="AF28">
        <f>ROUND(((AE28/$X28)*100),2)</f>
        <v>38.06</v>
      </c>
      <c r="AG28">
        <f>SUM(G12:G14)</f>
        <v>7155</v>
      </c>
      <c r="AH28">
        <f>ROUND(((AG28/$X28)*100),2)</f>
        <v>30.2</v>
      </c>
      <c r="AI28">
        <f>SUM(C12:C14)</f>
        <v>318</v>
      </c>
      <c r="AJ28">
        <f>ROUND(((AI28/$X28)*100),2)</f>
        <v>1.34</v>
      </c>
      <c r="AL28">
        <f>SUM(H18:H20)</f>
        <v>22229</v>
      </c>
      <c r="AM28">
        <f>SUM(D18:D20)</f>
        <v>320</v>
      </c>
      <c r="AN28">
        <f>ROUND(((AM28/$AL28)*100),2)</f>
        <v>1.44</v>
      </c>
      <c r="AO28">
        <f>SUM(E18:E20)</f>
        <v>95</v>
      </c>
      <c r="AP28">
        <f>ROUND(((AO28/$AL28)*100),2)</f>
        <v>0.43</v>
      </c>
      <c r="AQ28">
        <f>SUM(B18:B20)</f>
        <v>1174</v>
      </c>
      <c r="AR28">
        <f>ROUND(((AQ28/$AL28)*100),2)</f>
        <v>5.28</v>
      </c>
      <c r="AS28">
        <f>SUM(F18:F20)</f>
        <v>10738</v>
      </c>
      <c r="AT28">
        <f>ROUND(((AS28/$AL28)*100),2)</f>
        <v>48.31</v>
      </c>
      <c r="AU28">
        <f>SUM(G18:G20)</f>
        <v>8543</v>
      </c>
      <c r="AV28">
        <f>ROUND(((AU28/$AL28)*100),2)</f>
        <v>38.43</v>
      </c>
      <c r="AW28">
        <f>SUM(C18:C21)</f>
        <v>1359</v>
      </c>
      <c r="AX28">
        <f>ROUND(((AW28/$AL28)*100),2)</f>
        <v>6.11</v>
      </c>
    </row>
    <row r="29" spans="1:50" ht="12.75" customHeight="1">
      <c r="A29" t="s">
        <v>8</v>
      </c>
      <c r="J29">
        <f>Q22</f>
        <v>178952</v>
      </c>
      <c r="K29">
        <f>SUM(K27,K28)</f>
        <v>72930</v>
      </c>
      <c r="L29">
        <f>ROUND(((K29/$J29)*100),2)</f>
        <v>40.75</v>
      </c>
      <c r="M29">
        <f>SUM(M27,M28)</f>
        <v>541</v>
      </c>
      <c r="N29">
        <f>ROUND(((M29/$J29)*100),2)</f>
        <v>0.3</v>
      </c>
      <c r="O29">
        <f>SUM(O27,O28)</f>
        <v>15742</v>
      </c>
      <c r="P29">
        <f>ROUND(((O29/$J29)*100),2)</f>
        <v>8.8</v>
      </c>
      <c r="Q29">
        <f>SUM(Q27,Q28)</f>
        <v>52466</v>
      </c>
      <c r="R29">
        <f>ROUND(((Q29/$J29)*100),2)</f>
        <v>29.32</v>
      </c>
      <c r="S29">
        <f>SUM(S27,S28)</f>
        <v>34453</v>
      </c>
      <c r="T29">
        <f>ROUND(((S29/$J29)*100),2)</f>
        <v>19.25</v>
      </c>
      <c r="U29">
        <f>SUM(U27,U28)</f>
        <v>2820</v>
      </c>
      <c r="V29">
        <f>ROUND(((U29/$J29)*100),2)</f>
        <v>1.58</v>
      </c>
      <c r="X29">
        <f>SUM(Q12:Q14)</f>
        <v>47384</v>
      </c>
      <c r="Y29">
        <f>SUM(Y27,Y28)</f>
        <v>18404</v>
      </c>
      <c r="Z29">
        <f>ROUND(((Y29/$X29)*100),2)</f>
        <v>38.84</v>
      </c>
      <c r="AA29">
        <f>SUM(AA27,AA28)</f>
        <v>169</v>
      </c>
      <c r="AB29">
        <f>ROUND(((AA29/$X29)*100),2)</f>
        <v>0.36</v>
      </c>
      <c r="AC29">
        <f>SUM(AC27,AC28)</f>
        <v>4966</v>
      </c>
      <c r="AD29">
        <f>ROUND(((AC29/$X29)*100),2)</f>
        <v>10.48</v>
      </c>
      <c r="AE29">
        <f>SUM(AE27,AE28)</f>
        <v>14860</v>
      </c>
      <c r="AF29">
        <f>ROUND(((AE29/$X29)*100),2)</f>
        <v>31.36</v>
      </c>
      <c r="AG29">
        <f>SUM(AG27,AG28)</f>
        <v>8556</v>
      </c>
      <c r="AH29">
        <f>ROUND(((AG29/$X29)*100),2)</f>
        <v>18.06</v>
      </c>
      <c r="AI29">
        <f>SUM(AI27:AI28)</f>
        <v>429</v>
      </c>
      <c r="AJ29">
        <f>ROUND(((AI29/$X29)*100),2)</f>
        <v>0.91</v>
      </c>
      <c r="AL29">
        <f>SUM(Q18:Q20)</f>
        <v>44465</v>
      </c>
      <c r="AM29">
        <f>SUM(AM27,AM28)</f>
        <v>19602</v>
      </c>
      <c r="AN29">
        <f>ROUND(((AM29/$AL29)*100),2)</f>
        <v>44.08</v>
      </c>
      <c r="AO29">
        <f>SUM(AO27,AO28)</f>
        <v>112</v>
      </c>
      <c r="AP29">
        <f>ROUND(((AO29/$AL29)*100),2)</f>
        <v>0.25</v>
      </c>
      <c r="AQ29">
        <f>SUM(AQ27,AQ28)</f>
        <v>2453</v>
      </c>
      <c r="AR29">
        <f>ROUND(((AQ29/$AL29)*100),2)</f>
        <v>5.52</v>
      </c>
      <c r="AS29">
        <f>SUM(AS27,AS28)</f>
        <v>12024</v>
      </c>
      <c r="AT29">
        <f>ROUND(((AS29/$AL29)*100),2)</f>
        <v>27.04</v>
      </c>
      <c r="AU29">
        <f>SUM(AU27,AU28)</f>
        <v>8903</v>
      </c>
      <c r="AV29">
        <f>ROUND(((AU29/$AL29)*100),2)</f>
        <v>20.02</v>
      </c>
      <c r="AW29">
        <f>SUM(AW27:AW28)</f>
        <v>1371</v>
      </c>
      <c r="AX29">
        <f>ROUND(((AW29/$AL29)*100),2)</f>
        <v>3.08</v>
      </c>
    </row>
    <row r="30" ht="12.75" customHeight="1"/>
    <row r="31" spans="3:10" ht="12.75" customHeight="1">
      <c r="C31" s="29"/>
      <c r="D31" s="29"/>
      <c r="E31" s="29"/>
      <c r="F31" s="29"/>
      <c r="G31" s="29"/>
      <c r="H31" s="29"/>
      <c r="J31" s="29" t="s">
        <v>27</v>
      </c>
    </row>
    <row r="32" ht="12.75" customHeight="1">
      <c r="X32" s="29" t="s">
        <v>98</v>
      </c>
    </row>
    <row r="33" spans="1:36" ht="12.75" customHeight="1">
      <c r="A33" t="s">
        <v>7</v>
      </c>
      <c r="J33">
        <f>SUM(P9:P11)</f>
        <v>16852</v>
      </c>
      <c r="K33">
        <f>SUM(O9:O11)</f>
        <v>13454</v>
      </c>
      <c r="L33">
        <f>ROUND(((K33/$J33)*100),2)</f>
        <v>79.84</v>
      </c>
      <c r="M33">
        <f>SUM(N9:N11)</f>
        <v>3</v>
      </c>
      <c r="N33">
        <f>ROUND(((M33/$J33)*100),2)</f>
        <v>0.02</v>
      </c>
      <c r="O33">
        <f>SUM(K9:K11)</f>
        <v>1130</v>
      </c>
      <c r="P33">
        <f>ROUND(((O33/$J33)*100),2)</f>
        <v>6.71</v>
      </c>
      <c r="Q33">
        <f>SUM(M9:M11)</f>
        <v>1672</v>
      </c>
      <c r="R33">
        <f>ROUND(((Q33/$J33)*100),2)</f>
        <v>9.92</v>
      </c>
      <c r="S33">
        <f>SUM(L9:L11)</f>
        <v>589</v>
      </c>
      <c r="T33">
        <f>ROUND(((S33/$J33)*100),2)</f>
        <v>3.5</v>
      </c>
      <c r="U33">
        <f>SUM(J9:J11)</f>
        <v>4</v>
      </c>
      <c r="V33">
        <f>ROUND(((U33/$J33)*100),2)</f>
        <v>0.02</v>
      </c>
      <c r="X33">
        <f>SUM(P15:P17)</f>
        <v>26710</v>
      </c>
      <c r="Y33">
        <f>SUM(O15:O17)</f>
        <v>19388</v>
      </c>
      <c r="Z33">
        <f>ROUND(((Y33/$X33)*100),2)</f>
        <v>72.59</v>
      </c>
      <c r="AA33">
        <f>SUM(N15:N17)</f>
        <v>24</v>
      </c>
      <c r="AB33">
        <f>ROUND(((AA33/$X33)*100),2)</f>
        <v>0.09</v>
      </c>
      <c r="AC33">
        <f>SUM(K15:K17)</f>
        <v>1096</v>
      </c>
      <c r="AD33">
        <f>ROUND(((AC33/$X33)*100),2)</f>
        <v>4.1</v>
      </c>
      <c r="AE33">
        <f>SUM(M15:M17)</f>
        <v>5182</v>
      </c>
      <c r="AF33">
        <f>ROUND(((AE33/$X33)*100),2)</f>
        <v>19.4</v>
      </c>
      <c r="AG33">
        <f>SUM(L15:L17)</f>
        <v>975</v>
      </c>
      <c r="AH33">
        <f>ROUND(((AG33/$X33)*100),2)</f>
        <v>3.65</v>
      </c>
      <c r="AI33">
        <f>SUM(J15:J17)</f>
        <v>45</v>
      </c>
      <c r="AJ33">
        <f>ROUND(((AI33/$X33)*100),2)</f>
        <v>0.17</v>
      </c>
    </row>
    <row r="34" spans="1:36" ht="12.75" customHeight="1">
      <c r="A34" t="s">
        <v>6</v>
      </c>
      <c r="J34">
        <f>SUM(H9:H11)</f>
        <v>16834</v>
      </c>
      <c r="K34">
        <f>SUM(D9:D10)</f>
        <v>118</v>
      </c>
      <c r="L34">
        <f>ROUND(((K34/$J34)*100),2)</f>
        <v>0.7</v>
      </c>
      <c r="M34">
        <f>SUM(E9:E11)</f>
        <v>85</v>
      </c>
      <c r="N34">
        <f>ROUND(((M34/$J34)*100),2)</f>
        <v>0.5</v>
      </c>
      <c r="O34">
        <f>SUM(B9:B10)</f>
        <v>0</v>
      </c>
      <c r="P34">
        <f>ROUND(((O34/$J34)*100),2)</f>
        <v>0</v>
      </c>
      <c r="Q34">
        <f>SUM(F9:F10)</f>
        <v>4896</v>
      </c>
      <c r="R34">
        <f>ROUND(((Q34/$J34)*100),2)</f>
        <v>29.08</v>
      </c>
      <c r="S34">
        <f>SUM(G9:G10)</f>
        <v>4860</v>
      </c>
      <c r="T34">
        <f>ROUND(((S34/$J34)*100),2)</f>
        <v>28.87</v>
      </c>
      <c r="U34">
        <f>SUM(C9:C10)</f>
        <v>395</v>
      </c>
      <c r="V34">
        <f>ROUND(((U34/$J34)*100),2)</f>
        <v>2.35</v>
      </c>
      <c r="X34">
        <f>SUM(H15:H17)</f>
        <v>26707</v>
      </c>
      <c r="Y34">
        <f>SUM(D15:D17)</f>
        <v>1338</v>
      </c>
      <c r="Z34">
        <f>ROUND(((Y34/$X34)*100),2)</f>
        <v>5.01</v>
      </c>
      <c r="AA34">
        <f>SUM(E15:E17)</f>
        <v>148</v>
      </c>
      <c r="AB34">
        <f>ROUND(((AA34/$X34)*100),2)</f>
        <v>0.55</v>
      </c>
      <c r="AC34">
        <f>SUM(B15:B17)</f>
        <v>4705</v>
      </c>
      <c r="AD34">
        <f>ROUND(((AC34/$X34)*100),2)</f>
        <v>17.62</v>
      </c>
      <c r="AE34">
        <f>SUM(F15:F17)</f>
        <v>11803</v>
      </c>
      <c r="AF34">
        <f>ROUND(((AE34/$X34)*100),2)</f>
        <v>44.19</v>
      </c>
      <c r="AG34">
        <f>SUM(G15:G17)</f>
        <v>8352</v>
      </c>
      <c r="AH34">
        <f>ROUND(((AG34/$X34)*100),2)</f>
        <v>31.27</v>
      </c>
      <c r="AI34">
        <f>SUM(C15:C17)</f>
        <v>361</v>
      </c>
      <c r="AJ34">
        <f>ROUND(((AI34/$X34)*100),2)</f>
        <v>1.35</v>
      </c>
    </row>
    <row r="35" spans="1:36" ht="12.75" customHeight="1">
      <c r="A35" t="s">
        <v>8</v>
      </c>
      <c r="J35">
        <f>SUM(Q9:Q11)</f>
        <v>33686</v>
      </c>
      <c r="K35">
        <f>SUM(K33,K34)</f>
        <v>13572</v>
      </c>
      <c r="L35">
        <f>ROUND(((K35/$J35)*100),2)</f>
        <v>40.29</v>
      </c>
      <c r="M35">
        <f>SUM(M33,M34)</f>
        <v>88</v>
      </c>
      <c r="N35">
        <f>ROUND(((M35/$J35)*100),2)</f>
        <v>0.26</v>
      </c>
      <c r="O35">
        <f>SUM(O33,O34)</f>
        <v>1130</v>
      </c>
      <c r="P35">
        <f>ROUND(((O35/$J35)*100),2)</f>
        <v>3.35</v>
      </c>
      <c r="Q35">
        <f>SUM(Q33,Q34)</f>
        <v>6568</v>
      </c>
      <c r="R35">
        <f>ROUND(((Q35/$J35)*100),2)</f>
        <v>19.5</v>
      </c>
      <c r="S35">
        <f>SUM(S33,S34)</f>
        <v>5449</v>
      </c>
      <c r="T35">
        <f>ROUND(((S35/$J35)*100),2)</f>
        <v>16.18</v>
      </c>
      <c r="U35">
        <f>SUM(U33,U34)</f>
        <v>399</v>
      </c>
      <c r="V35">
        <f>ROUND(((U35/$J35)*100),2)</f>
        <v>1.18</v>
      </c>
      <c r="X35">
        <f>SUM(Q15:Q17)</f>
        <v>53417</v>
      </c>
      <c r="Y35">
        <f>SUM(Y33,Y34)</f>
        <v>20726</v>
      </c>
      <c r="Z35">
        <f>ROUND(((Y35/$X35)*100),2)</f>
        <v>38.8</v>
      </c>
      <c r="AA35">
        <f>SUM(AA33,AA34)</f>
        <v>172</v>
      </c>
      <c r="AB35">
        <f>ROUND(((AA35/$X35)*100),2)</f>
        <v>0.32</v>
      </c>
      <c r="AC35">
        <f>SUM(AC33,AC34)</f>
        <v>5801</v>
      </c>
      <c r="AD35">
        <f>ROUND(((AC35/$X35)*100),2)</f>
        <v>10.86</v>
      </c>
      <c r="AE35">
        <f>SUM(AE33,AE34)</f>
        <v>16985</v>
      </c>
      <c r="AF35">
        <f>ROUND(((AE35/$X35)*100),2)</f>
        <v>31.8</v>
      </c>
      <c r="AG35">
        <f>SUM(AG33,AG34)</f>
        <v>9327</v>
      </c>
      <c r="AH35">
        <f>ROUND(((AG35/$X35)*100),2)</f>
        <v>17.46</v>
      </c>
      <c r="AI35">
        <f>SUM(AI33:AI34)</f>
        <v>406</v>
      </c>
      <c r="AJ35">
        <f>ROUND(((AI35/$X35)*100),2)</f>
        <v>0.76</v>
      </c>
    </row>
    <row r="36" spans="12:41" ht="12.75" customHeight="1">
      <c r="L36" s="29"/>
      <c r="M36" s="29"/>
      <c r="N36" s="29"/>
      <c r="O36" s="29"/>
      <c r="P36" s="29"/>
      <c r="Q36" s="29"/>
      <c r="T36" s="29"/>
      <c r="U36" s="29"/>
      <c r="V36" s="29"/>
      <c r="W36" s="29"/>
      <c r="X36" s="29"/>
      <c r="Y36" s="29"/>
      <c r="AB36" s="29"/>
      <c r="AC36" s="29"/>
      <c r="AD36" s="29"/>
      <c r="AE36" s="29"/>
      <c r="AF36" s="29"/>
      <c r="AG36" s="29"/>
      <c r="AJ36" s="29"/>
      <c r="AK36" s="29"/>
      <c r="AL36" s="29"/>
      <c r="AM36" s="29"/>
      <c r="AN36" s="29"/>
      <c r="AO36" s="29"/>
    </row>
    <row r="37" spans="3:36" ht="12.75" customHeight="1">
      <c r="C37" t="s">
        <v>28</v>
      </c>
      <c r="D37" t="s">
        <v>70</v>
      </c>
      <c r="E37" t="s">
        <v>73</v>
      </c>
      <c r="F37" t="s">
        <v>29</v>
      </c>
      <c r="J37" t="s">
        <v>28</v>
      </c>
      <c r="K37" t="s">
        <v>70</v>
      </c>
      <c r="L37" t="s">
        <v>73</v>
      </c>
      <c r="M37" t="s">
        <v>29</v>
      </c>
      <c r="P37" t="s">
        <v>101</v>
      </c>
      <c r="Q37" t="s">
        <v>28</v>
      </c>
      <c r="R37" t="s">
        <v>70</v>
      </c>
      <c r="S37" t="s">
        <v>73</v>
      </c>
      <c r="T37" t="s">
        <v>29</v>
      </c>
      <c r="W37" t="s">
        <v>102</v>
      </c>
      <c r="X37" t="s">
        <v>28</v>
      </c>
      <c r="Y37" t="s">
        <v>70</v>
      </c>
      <c r="Z37" t="s">
        <v>73</v>
      </c>
      <c r="AA37" t="s">
        <v>29</v>
      </c>
      <c r="AB37" s="64"/>
      <c r="AC37" t="s">
        <v>109</v>
      </c>
      <c r="AD37" t="s">
        <v>28</v>
      </c>
      <c r="AE37" t="s">
        <v>70</v>
      </c>
      <c r="AF37" t="s">
        <v>73</v>
      </c>
      <c r="AG37" t="s">
        <v>29</v>
      </c>
      <c r="AH37" s="64"/>
      <c r="AI37" s="64"/>
      <c r="AJ37" s="64"/>
    </row>
    <row r="38" spans="28:36" ht="12.75" customHeight="1">
      <c r="AB38" s="64"/>
      <c r="AH38" s="64"/>
      <c r="AI38" s="64"/>
      <c r="AJ38" s="64"/>
    </row>
    <row r="39" spans="2:36" ht="12.75" customHeight="1">
      <c r="B39">
        <f>SUM(C39:E39)</f>
        <v>65744</v>
      </c>
      <c r="C39">
        <f>SUM(S9:S20)</f>
        <v>28987</v>
      </c>
      <c r="D39">
        <f>SUM(T9:T20)</f>
        <v>30622</v>
      </c>
      <c r="E39">
        <f>SUM(U9:U20)</f>
        <v>6135</v>
      </c>
      <c r="F39">
        <f>SUM(V9:V20)</f>
        <v>13536</v>
      </c>
      <c r="H39">
        <f>SUM(J39:L39)</f>
        <v>13045</v>
      </c>
      <c r="J39">
        <f>SUM(S9:S11)</f>
        <v>5917</v>
      </c>
      <c r="K39">
        <f>SUM(T9:T11)</f>
        <v>5820</v>
      </c>
      <c r="L39">
        <f>SUM(U9:U11)</f>
        <v>1308</v>
      </c>
      <c r="M39">
        <f>SUM(V9:V11)</f>
        <v>2633</v>
      </c>
      <c r="P39">
        <f>SUM(Q39:S39)</f>
        <v>14810</v>
      </c>
      <c r="Q39">
        <f>SUM(S12:S14)</f>
        <v>6507</v>
      </c>
      <c r="R39">
        <f>SUM(T12:T14)</f>
        <v>7038</v>
      </c>
      <c r="S39">
        <f>SUM(U12:U14)</f>
        <v>1265</v>
      </c>
      <c r="T39">
        <f>SUM(V12:V14)</f>
        <v>3120</v>
      </c>
      <c r="W39">
        <f>SUM(X39:Z39)</f>
        <v>18960</v>
      </c>
      <c r="X39">
        <f>SUM(S15:S17)</f>
        <v>8022</v>
      </c>
      <c r="Y39">
        <f>SUM(T15:T17)</f>
        <v>9116</v>
      </c>
      <c r="Z39">
        <f>SUM(U15:U17)</f>
        <v>1822</v>
      </c>
      <c r="AA39">
        <f>SUM(V15:V17)</f>
        <v>4037</v>
      </c>
      <c r="AB39" s="64"/>
      <c r="AC39">
        <f>SUM(AD39:AF39)</f>
        <v>18929</v>
      </c>
      <c r="AD39">
        <f>SUM(S18:S20)</f>
        <v>8541</v>
      </c>
      <c r="AE39">
        <f>SUM(T18:T20)</f>
        <v>8648</v>
      </c>
      <c r="AF39">
        <f>SUM(U18:U20)</f>
        <v>1740</v>
      </c>
      <c r="AG39">
        <f>SUM(V18:V20)</f>
        <v>3746</v>
      </c>
      <c r="AH39" s="64"/>
      <c r="AI39" s="64"/>
      <c r="AJ39" s="64"/>
    </row>
    <row r="40" spans="21:36" ht="12.75" customHeight="1">
      <c r="U40" s="29"/>
      <c r="V40" s="29"/>
      <c r="AB40" s="135"/>
      <c r="AH40" s="64"/>
      <c r="AI40" s="64"/>
      <c r="AJ40" s="64"/>
    </row>
    <row r="41" spans="3:41" ht="12.75" customHeight="1">
      <c r="C41" s="65">
        <f>ROUND(((C39/$B39)*100),2)</f>
        <v>44.09</v>
      </c>
      <c r="D41" s="65">
        <f>ROUND(((D39/$B39)*100),2)</f>
        <v>46.58</v>
      </c>
      <c r="E41" s="65">
        <f>ROUND(((E39/$B39)*100),2)</f>
        <v>9.33</v>
      </c>
      <c r="F41" s="65">
        <f>ROUND(((F39/$B39)*100),2)</f>
        <v>20.59</v>
      </c>
      <c r="J41" s="65">
        <f>ROUND(((J39/$H39)*100),2)</f>
        <v>45.36</v>
      </c>
      <c r="K41" s="65">
        <f>ROUND(((K39/$H39)*100),2)</f>
        <v>44.61</v>
      </c>
      <c r="L41" s="65">
        <f>ROUND(((L39/$H39)*100),2)</f>
        <v>10.03</v>
      </c>
      <c r="M41" s="65">
        <f>ROUND(((M39/$H39)*100),2)</f>
        <v>20.18</v>
      </c>
      <c r="N41" s="29"/>
      <c r="O41" s="29"/>
      <c r="P41" s="29"/>
      <c r="Q41" s="65">
        <f>ROUND(((Q39/$P39)*100),2)</f>
        <v>43.94</v>
      </c>
      <c r="R41" s="65">
        <f>ROUND(((R39/$P39)*100),2)</f>
        <v>47.52</v>
      </c>
      <c r="S41" s="65">
        <f>ROUND(((S39/$P39)*100),2)</f>
        <v>8.54</v>
      </c>
      <c r="T41" s="65">
        <f>ROUND(((T39/$P39)*100),2)</f>
        <v>21.07</v>
      </c>
      <c r="W41" s="29"/>
      <c r="X41" s="65">
        <f>ROUND(((X39/$W39)*100),2)</f>
        <v>42.31</v>
      </c>
      <c r="Y41" s="65">
        <f>ROUND(((Y39/$W39)*100),2)</f>
        <v>48.08</v>
      </c>
      <c r="Z41" s="65">
        <f>ROUND(((Z39/$W39)*100),2)</f>
        <v>9.61</v>
      </c>
      <c r="AA41" s="65">
        <f>ROUND(((AA39/$W39)*100),2)</f>
        <v>21.29</v>
      </c>
      <c r="AB41" s="64"/>
      <c r="AC41" s="29"/>
      <c r="AD41" s="65">
        <f>ROUND(((AD39/$AC39)*100),2)</f>
        <v>45.12</v>
      </c>
      <c r="AE41" s="65">
        <f>ROUND(((AE39/$AC39)*100),2)</f>
        <v>45.69</v>
      </c>
      <c r="AF41" s="65">
        <f>ROUND(((AF39/$AC39)*100),2)</f>
        <v>9.19</v>
      </c>
      <c r="AG41" s="65">
        <f>ROUND(((AG39/$AC39)*100),2)</f>
        <v>19.79</v>
      </c>
      <c r="AH41" s="64"/>
      <c r="AI41" s="64"/>
      <c r="AJ41" s="135"/>
      <c r="AK41" s="135"/>
      <c r="AL41" s="135"/>
      <c r="AM41" s="135"/>
      <c r="AN41" s="135"/>
      <c r="AO41" s="29"/>
    </row>
    <row r="42" ht="12.75" customHeight="1"/>
    <row r="43" spans="24:33" ht="12.75" customHeight="1">
      <c r="X43" s="124"/>
      <c r="Y43" s="124"/>
      <c r="Z43" s="124"/>
      <c r="AA43" s="124"/>
      <c r="AB43" s="129"/>
      <c r="AC43" s="129"/>
      <c r="AD43" s="129"/>
      <c r="AE43" s="129"/>
      <c r="AF43" s="129"/>
      <c r="AG43" s="129"/>
    </row>
    <row r="44" spans="24:33" ht="12.75" customHeight="1">
      <c r="X44" s="124"/>
      <c r="Y44" s="124"/>
      <c r="Z44" s="124"/>
      <c r="AA44" s="124"/>
      <c r="AF44" s="129"/>
      <c r="AG44" s="129"/>
    </row>
    <row r="45" spans="24:27" ht="12.75" customHeight="1">
      <c r="X45" s="124"/>
      <c r="Y45" s="124"/>
      <c r="Z45" s="124"/>
      <c r="AA45" s="124"/>
    </row>
    <row r="46" spans="24:27" ht="12.75" customHeight="1">
      <c r="X46" s="124"/>
      <c r="Y46" s="124"/>
      <c r="Z46" s="124"/>
      <c r="AA46" s="124"/>
    </row>
    <row r="47" spans="24:27" ht="12.75">
      <c r="X47" s="124"/>
      <c r="Y47" s="124"/>
      <c r="Z47" s="124"/>
      <c r="AA47" s="124"/>
    </row>
    <row r="48" spans="24:27" ht="12.75">
      <c r="X48" s="124"/>
      <c r="Y48" s="124"/>
      <c r="Z48" s="124"/>
      <c r="AA48" s="124"/>
    </row>
    <row r="49" spans="24:27" ht="12.75">
      <c r="X49" s="124"/>
      <c r="Y49" s="124"/>
      <c r="Z49" s="124"/>
      <c r="AA49" s="124"/>
    </row>
    <row r="50" spans="24:27" ht="12.75">
      <c r="X50" s="124"/>
      <c r="Y50" s="124"/>
      <c r="Z50" s="124"/>
      <c r="AA50" s="124"/>
    </row>
    <row r="51" spans="24:27" ht="12.75">
      <c r="X51" s="124"/>
      <c r="Y51" s="124"/>
      <c r="Z51" s="124"/>
      <c r="AA51" s="12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2" sqref="A22"/>
    </sheetView>
  </sheetViews>
  <sheetFormatPr defaultColWidth="9.140625" defaultRowHeight="12.75"/>
  <cols>
    <col min="1" max="1" width="11.00390625" style="0" customWidth="1"/>
    <col min="2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23" max="23" width="9.421875" style="0" bestFit="1" customWidth="1"/>
    <col min="30" max="30" width="10.140625" style="0" customWidth="1"/>
    <col min="41" max="41" width="10.7109375" style="0" customWidth="1"/>
    <col min="42" max="42" width="9.00390625" style="0" customWidth="1"/>
    <col min="51" max="51" width="8.7109375" style="0" customWidth="1"/>
    <col min="52" max="53" width="6.8515625" style="0" customWidth="1"/>
    <col min="54" max="54" width="6.00390625" style="0" customWidth="1"/>
    <col min="55" max="55" width="7.421875" style="0" customWidth="1"/>
    <col min="56" max="57" width="6.28125" style="0" customWidth="1"/>
    <col min="58" max="58" width="6.8515625" style="0" customWidth="1"/>
    <col min="59" max="59" width="6.421875" style="0" customWidth="1"/>
    <col min="60" max="60" width="5.8515625" style="0" customWidth="1"/>
    <col min="61" max="61" width="6.57421875" style="0" customWidth="1"/>
    <col min="62" max="63" width="5.8515625" style="0" customWidth="1"/>
    <col min="64" max="64" width="7.8515625" style="0" customWidth="1"/>
    <col min="65" max="65" width="5.7109375" style="0" customWidth="1"/>
    <col min="66" max="66" width="6.00390625" style="0" customWidth="1"/>
    <col min="67" max="67" width="5.7109375" style="0" customWidth="1"/>
    <col min="68" max="68" width="7.421875" style="0" customWidth="1"/>
    <col min="69" max="69" width="7.00390625" style="0" customWidth="1"/>
    <col min="70" max="70" width="7.57421875" style="0" customWidth="1"/>
    <col min="71" max="71" width="6.140625" style="0" customWidth="1"/>
    <col min="72" max="72" width="6.421875" style="0" customWidth="1"/>
    <col min="73" max="73" width="7.00390625" style="0" customWidth="1"/>
    <col min="74" max="74" width="7.421875" style="0" customWidth="1"/>
    <col min="75" max="75" width="5.7109375" style="0" customWidth="1"/>
    <col min="76" max="76" width="6.8515625" style="0" customWidth="1"/>
    <col min="77" max="77" width="5.8515625" style="0" customWidth="1"/>
    <col min="78" max="78" width="6.421875" style="0" customWidth="1"/>
    <col min="80" max="80" width="7.421875" style="0" customWidth="1"/>
    <col min="81" max="81" width="6.00390625" style="0" customWidth="1"/>
    <col min="82" max="82" width="6.421875" style="0" customWidth="1"/>
    <col min="83" max="83" width="6.00390625" style="0" customWidth="1"/>
    <col min="84" max="84" width="6.8515625" style="0" customWidth="1"/>
    <col min="85" max="85" width="6.421875" style="0" customWidth="1"/>
    <col min="86" max="86" width="6.7109375" style="0" customWidth="1"/>
    <col min="87" max="88" width="7.28125" style="0" customWidth="1"/>
    <col min="89" max="89" width="6.00390625" style="0" customWidth="1"/>
  </cols>
  <sheetData>
    <row r="1" ht="12.75">
      <c r="H1">
        <v>9</v>
      </c>
    </row>
    <row r="2" ht="18">
      <c r="A2" s="13" t="s">
        <v>84</v>
      </c>
    </row>
    <row r="5" spans="1:35" ht="15.75">
      <c r="A5" s="3"/>
      <c r="B5" s="2" t="s">
        <v>10</v>
      </c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  <c r="P5" s="3"/>
      <c r="Q5" s="3"/>
      <c r="AI5" t="s">
        <v>67</v>
      </c>
    </row>
    <row r="6" spans="1:77" ht="12.75">
      <c r="A6" s="3"/>
      <c r="B6" s="14" t="s">
        <v>6</v>
      </c>
      <c r="C6" s="5"/>
      <c r="D6" s="5"/>
      <c r="E6" s="5"/>
      <c r="F6" s="6"/>
      <c r="G6" s="6"/>
      <c r="H6" s="4" t="s">
        <v>8</v>
      </c>
      <c r="I6" s="7"/>
      <c r="J6" s="14" t="s">
        <v>7</v>
      </c>
      <c r="K6" s="6"/>
      <c r="L6" s="6"/>
      <c r="M6" s="6"/>
      <c r="N6" s="5"/>
      <c r="O6" s="6"/>
      <c r="P6" s="4" t="s">
        <v>8</v>
      </c>
      <c r="Q6" s="8" t="s">
        <v>8</v>
      </c>
      <c r="S6" s="63" t="s">
        <v>26</v>
      </c>
      <c r="T6" t="s">
        <v>70</v>
      </c>
      <c r="U6" t="s">
        <v>73</v>
      </c>
      <c r="V6" t="s">
        <v>29</v>
      </c>
      <c r="X6" s="29"/>
      <c r="Y6" s="70" t="s">
        <v>21</v>
      </c>
      <c r="Z6" s="97" t="s">
        <v>75</v>
      </c>
      <c r="AA6" s="97" t="s">
        <v>75</v>
      </c>
      <c r="AB6" s="70"/>
      <c r="AC6" s="70"/>
      <c r="AD6" s="70"/>
      <c r="AE6" s="70"/>
      <c r="AF6" s="70"/>
      <c r="AG6" s="70" t="s">
        <v>80</v>
      </c>
      <c r="AI6" s="14" t="s">
        <v>6</v>
      </c>
      <c r="AJ6" s="5"/>
      <c r="AK6" s="5"/>
      <c r="AL6" s="5"/>
      <c r="AM6" s="6"/>
      <c r="AN6" s="6"/>
      <c r="AO6" s="4" t="s">
        <v>8</v>
      </c>
      <c r="AP6" s="7"/>
      <c r="AQ6" s="14" t="s">
        <v>7</v>
      </c>
      <c r="AR6" s="6"/>
      <c r="AS6" s="6"/>
      <c r="AT6" s="6"/>
      <c r="AU6" s="5"/>
      <c r="AV6" s="6"/>
      <c r="AW6" s="4" t="s">
        <v>8</v>
      </c>
      <c r="AX6" s="8" t="s">
        <v>8</v>
      </c>
      <c r="BC6" s="70" t="s">
        <v>45</v>
      </c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Y6" t="s">
        <v>46</v>
      </c>
    </row>
    <row r="7" spans="1:100" ht="12.75">
      <c r="A7" s="3"/>
      <c r="B7" s="4" t="s">
        <v>68</v>
      </c>
      <c r="C7" s="5">
        <v>19</v>
      </c>
      <c r="D7" s="5" t="s">
        <v>1</v>
      </c>
      <c r="E7" s="5" t="s">
        <v>2</v>
      </c>
      <c r="F7" s="5" t="s">
        <v>3</v>
      </c>
      <c r="G7" s="5" t="s">
        <v>4</v>
      </c>
      <c r="H7" s="9" t="s">
        <v>6</v>
      </c>
      <c r="I7" s="10"/>
      <c r="J7" s="4" t="s">
        <v>68</v>
      </c>
      <c r="K7" s="5">
        <v>19</v>
      </c>
      <c r="L7" s="5" t="s">
        <v>1</v>
      </c>
      <c r="M7" s="5" t="s">
        <v>2</v>
      </c>
      <c r="N7" s="11" t="s">
        <v>3</v>
      </c>
      <c r="O7" s="5" t="s">
        <v>4</v>
      </c>
      <c r="P7" s="9" t="s">
        <v>7</v>
      </c>
      <c r="Q7" s="12" t="s">
        <v>9</v>
      </c>
      <c r="X7" s="97" t="s">
        <v>74</v>
      </c>
      <c r="Y7" s="97" t="s">
        <v>70</v>
      </c>
      <c r="Z7" s="97" t="s">
        <v>76</v>
      </c>
      <c r="AA7" s="97" t="s">
        <v>77</v>
      </c>
      <c r="AB7" s="99" t="s">
        <v>51</v>
      </c>
      <c r="AC7" s="99" t="s">
        <v>52</v>
      </c>
      <c r="AD7" s="99" t="s">
        <v>53</v>
      </c>
      <c r="AE7" s="98" t="s">
        <v>50</v>
      </c>
      <c r="AF7" s="98" t="s">
        <v>47</v>
      </c>
      <c r="AG7" s="98" t="s">
        <v>30</v>
      </c>
      <c r="AI7" s="4" t="s">
        <v>68</v>
      </c>
      <c r="AJ7" s="5">
        <v>19</v>
      </c>
      <c r="AK7" s="5" t="s">
        <v>1</v>
      </c>
      <c r="AL7" s="5" t="s">
        <v>2</v>
      </c>
      <c r="AM7" s="5" t="s">
        <v>3</v>
      </c>
      <c r="AN7" s="5" t="s">
        <v>4</v>
      </c>
      <c r="AO7" s="9" t="s">
        <v>6</v>
      </c>
      <c r="AP7" s="10"/>
      <c r="AQ7" s="4" t="s">
        <v>68</v>
      </c>
      <c r="AR7" s="5">
        <v>19</v>
      </c>
      <c r="AS7" s="5" t="s">
        <v>1</v>
      </c>
      <c r="AT7" s="5" t="s">
        <v>2</v>
      </c>
      <c r="AU7" s="11" t="s">
        <v>3</v>
      </c>
      <c r="AV7" s="5" t="s">
        <v>4</v>
      </c>
      <c r="AW7" s="9" t="s">
        <v>7</v>
      </c>
      <c r="AX7" s="12" t="s">
        <v>9</v>
      </c>
      <c r="AZ7" s="97" t="s">
        <v>75</v>
      </c>
      <c r="BA7" s="126"/>
      <c r="BB7" s="126"/>
      <c r="BC7" s="97" t="s">
        <v>75</v>
      </c>
      <c r="BD7" s="126"/>
      <c r="BE7" s="126"/>
      <c r="BF7" s="127"/>
      <c r="BG7" s="126"/>
      <c r="BH7" s="98"/>
      <c r="BI7" s="99"/>
      <c r="BJ7" s="98"/>
      <c r="BK7" s="98"/>
      <c r="BL7" s="99"/>
      <c r="BM7" s="98"/>
      <c r="BN7" s="98"/>
      <c r="BO7" s="98"/>
      <c r="BP7" s="98"/>
      <c r="BQ7" s="98"/>
      <c r="BR7" s="98"/>
      <c r="BS7" s="98"/>
      <c r="BT7" s="98"/>
      <c r="BU7" s="70" t="s">
        <v>80</v>
      </c>
      <c r="BV7" s="98"/>
      <c r="BW7" s="98"/>
      <c r="BY7" s="97" t="s">
        <v>75</v>
      </c>
      <c r="BZ7" s="98"/>
      <c r="CA7" s="98"/>
      <c r="CB7" s="97" t="s">
        <v>75</v>
      </c>
      <c r="CC7" s="98"/>
      <c r="CD7" s="98"/>
      <c r="CE7" s="99"/>
      <c r="CF7" s="98"/>
      <c r="CG7" s="98"/>
      <c r="CH7" s="99"/>
      <c r="CI7" s="98"/>
      <c r="CJ7" s="98"/>
      <c r="CK7" s="99"/>
      <c r="CL7" s="98"/>
      <c r="CM7" s="98"/>
      <c r="CN7" s="98"/>
      <c r="CO7" s="98"/>
      <c r="CP7" s="98"/>
      <c r="CQ7" s="98"/>
      <c r="CR7" s="98"/>
      <c r="CS7" s="98"/>
      <c r="CT7" s="70" t="s">
        <v>80</v>
      </c>
      <c r="CU7" s="98"/>
      <c r="CV7" s="98"/>
    </row>
    <row r="8" spans="2:100" ht="12.75">
      <c r="B8" s="31" t="s">
        <v>17</v>
      </c>
      <c r="C8" s="31" t="s">
        <v>24</v>
      </c>
      <c r="D8" s="31" t="s">
        <v>15</v>
      </c>
      <c r="E8" s="31" t="s">
        <v>16</v>
      </c>
      <c r="F8" s="31" t="s">
        <v>18</v>
      </c>
      <c r="G8" s="31" t="s">
        <v>19</v>
      </c>
      <c r="H8" s="31"/>
      <c r="I8" s="52"/>
      <c r="J8" s="31" t="s">
        <v>24</v>
      </c>
      <c r="K8" s="31" t="s">
        <v>17</v>
      </c>
      <c r="L8" s="31" t="s">
        <v>19</v>
      </c>
      <c r="M8" s="31" t="s">
        <v>18</v>
      </c>
      <c r="N8" s="31" t="s">
        <v>16</v>
      </c>
      <c r="O8" s="31" t="s">
        <v>15</v>
      </c>
      <c r="P8" s="32"/>
      <c r="Q8" s="32"/>
      <c r="AI8" s="31" t="s">
        <v>17</v>
      </c>
      <c r="AJ8" s="31" t="s">
        <v>24</v>
      </c>
      <c r="AK8" s="31" t="s">
        <v>15</v>
      </c>
      <c r="AL8" s="31" t="s">
        <v>16</v>
      </c>
      <c r="AM8" s="31" t="s">
        <v>18</v>
      </c>
      <c r="AN8" s="31" t="s">
        <v>19</v>
      </c>
      <c r="AO8" s="31"/>
      <c r="AP8" s="52"/>
      <c r="AQ8" s="31" t="s">
        <v>24</v>
      </c>
      <c r="AR8" s="31" t="s">
        <v>17</v>
      </c>
      <c r="AS8" s="31" t="s">
        <v>19</v>
      </c>
      <c r="AT8" s="31" t="s">
        <v>18</v>
      </c>
      <c r="AU8" s="31" t="s">
        <v>16</v>
      </c>
      <c r="AV8" s="31" t="s">
        <v>15</v>
      </c>
      <c r="AW8" s="32"/>
      <c r="AX8" s="32"/>
      <c r="AZ8" s="97" t="s">
        <v>76</v>
      </c>
      <c r="BA8" s="126" t="s">
        <v>48</v>
      </c>
      <c r="BB8" s="126" t="s">
        <v>49</v>
      </c>
      <c r="BC8" s="97" t="s">
        <v>77</v>
      </c>
      <c r="BD8" s="126" t="s">
        <v>48</v>
      </c>
      <c r="BE8" s="126" t="s">
        <v>49</v>
      </c>
      <c r="BF8" s="126" t="s">
        <v>51</v>
      </c>
      <c r="BG8" s="126" t="s">
        <v>48</v>
      </c>
      <c r="BH8" s="98" t="s">
        <v>49</v>
      </c>
      <c r="BI8" s="99" t="s">
        <v>52</v>
      </c>
      <c r="BJ8" s="98" t="s">
        <v>48</v>
      </c>
      <c r="BK8" s="98" t="s">
        <v>49</v>
      </c>
      <c r="BL8" s="99" t="s">
        <v>53</v>
      </c>
      <c r="BM8" s="98" t="s">
        <v>48</v>
      </c>
      <c r="BN8" s="98" t="s">
        <v>49</v>
      </c>
      <c r="BO8" s="98" t="s">
        <v>50</v>
      </c>
      <c r="BP8" s="98" t="s">
        <v>48</v>
      </c>
      <c r="BQ8" s="98" t="s">
        <v>49</v>
      </c>
      <c r="BR8" s="98" t="s">
        <v>47</v>
      </c>
      <c r="BS8" s="98" t="s">
        <v>48</v>
      </c>
      <c r="BT8" s="98" t="s">
        <v>49</v>
      </c>
      <c r="BU8" s="98" t="s">
        <v>30</v>
      </c>
      <c r="BV8" s="98" t="s">
        <v>48</v>
      </c>
      <c r="BW8" s="98" t="s">
        <v>49</v>
      </c>
      <c r="BY8" s="97" t="s">
        <v>76</v>
      </c>
      <c r="BZ8" s="98" t="s">
        <v>54</v>
      </c>
      <c r="CA8" s="98" t="s">
        <v>55</v>
      </c>
      <c r="CB8" s="97" t="s">
        <v>77</v>
      </c>
      <c r="CC8" s="98" t="s">
        <v>54</v>
      </c>
      <c r="CD8" s="98" t="s">
        <v>55</v>
      </c>
      <c r="CE8" s="99" t="s">
        <v>51</v>
      </c>
      <c r="CF8" s="98" t="s">
        <v>54</v>
      </c>
      <c r="CG8" s="98" t="s">
        <v>55</v>
      </c>
      <c r="CH8" s="99" t="s">
        <v>52</v>
      </c>
      <c r="CI8" s="98" t="s">
        <v>54</v>
      </c>
      <c r="CJ8" s="98" t="s">
        <v>55</v>
      </c>
      <c r="CK8" s="99" t="s">
        <v>53</v>
      </c>
      <c r="CL8" s="98" t="s">
        <v>54</v>
      </c>
      <c r="CM8" s="98" t="s">
        <v>55</v>
      </c>
      <c r="CN8" s="98" t="s">
        <v>50</v>
      </c>
      <c r="CO8" s="98" t="s">
        <v>54</v>
      </c>
      <c r="CP8" s="98" t="s">
        <v>55</v>
      </c>
      <c r="CQ8" s="98" t="s">
        <v>47</v>
      </c>
      <c r="CR8" s="98" t="s">
        <v>54</v>
      </c>
      <c r="CS8" s="98" t="s">
        <v>55</v>
      </c>
      <c r="CT8" s="98" t="s">
        <v>30</v>
      </c>
      <c r="CU8" s="98" t="s">
        <v>54</v>
      </c>
      <c r="CV8" s="98" t="s">
        <v>55</v>
      </c>
    </row>
    <row r="9" spans="1:100" ht="12.75">
      <c r="A9" t="s">
        <v>32</v>
      </c>
      <c r="B9">
        <v>0</v>
      </c>
      <c r="C9">
        <v>87</v>
      </c>
      <c r="D9">
        <v>1</v>
      </c>
      <c r="E9">
        <v>1</v>
      </c>
      <c r="F9">
        <v>2500</v>
      </c>
      <c r="G9">
        <v>2109</v>
      </c>
      <c r="H9">
        <f aca="true" t="shared" si="0" ref="H9:H20">SUM(B9:G9)</f>
        <v>4698</v>
      </c>
      <c r="I9" s="34" t="s">
        <v>5</v>
      </c>
      <c r="J9">
        <v>1</v>
      </c>
      <c r="K9">
        <v>280</v>
      </c>
      <c r="L9">
        <v>0</v>
      </c>
      <c r="M9">
        <v>0</v>
      </c>
      <c r="N9">
        <v>0</v>
      </c>
      <c r="O9">
        <v>4632</v>
      </c>
      <c r="P9">
        <f aca="true" t="shared" si="1" ref="P9:P20">SUM(J9:O9)</f>
        <v>4913</v>
      </c>
      <c r="Q9">
        <f aca="true" t="shared" si="2" ref="Q9:Q14">H9+P9</f>
        <v>9611</v>
      </c>
      <c r="S9">
        <f>X9</f>
        <v>2042</v>
      </c>
      <c r="T9">
        <f>Y9</f>
        <v>2014</v>
      </c>
      <c r="U9">
        <f>AA9</f>
        <v>476</v>
      </c>
      <c r="V9">
        <f>Z9+AE9</f>
        <v>842</v>
      </c>
      <c r="X9">
        <f>SUM(AB9:AE9)+Z9</f>
        <v>2042</v>
      </c>
      <c r="Y9">
        <f>AG9+AF9</f>
        <v>2014</v>
      </c>
      <c r="Z9">
        <v>840</v>
      </c>
      <c r="AA9">
        <v>476</v>
      </c>
      <c r="AB9">
        <v>382</v>
      </c>
      <c r="AC9">
        <v>285</v>
      </c>
      <c r="AD9">
        <v>533</v>
      </c>
      <c r="AE9">
        <v>2</v>
      </c>
      <c r="AF9">
        <v>38</v>
      </c>
      <c r="AG9">
        <v>1976</v>
      </c>
      <c r="AI9">
        <v>0</v>
      </c>
      <c r="AJ9">
        <v>0</v>
      </c>
      <c r="AK9">
        <v>0</v>
      </c>
      <c r="AL9">
        <v>0</v>
      </c>
      <c r="AM9">
        <v>112</v>
      </c>
      <c r="AN9">
        <v>25</v>
      </c>
      <c r="AO9">
        <f aca="true" t="shared" si="3" ref="AO9:AO20">SUM(AI9:AN9)</f>
        <v>137</v>
      </c>
      <c r="AP9" s="34" t="s">
        <v>5</v>
      </c>
      <c r="AQ9">
        <v>0</v>
      </c>
      <c r="AR9">
        <v>16</v>
      </c>
      <c r="AS9">
        <v>0</v>
      </c>
      <c r="AT9">
        <v>0</v>
      </c>
      <c r="AU9">
        <v>0</v>
      </c>
      <c r="AV9">
        <v>330</v>
      </c>
      <c r="AW9">
        <f>SUM(AQ9:AV9)</f>
        <v>346</v>
      </c>
      <c r="AX9">
        <f>AO9+AW9</f>
        <v>483</v>
      </c>
      <c r="AZ9" s="125">
        <v>90</v>
      </c>
      <c r="BA9" s="125">
        <v>87</v>
      </c>
      <c r="BB9" s="125">
        <v>3</v>
      </c>
      <c r="BC9" s="125">
        <v>84</v>
      </c>
      <c r="BD9" s="125">
        <v>80</v>
      </c>
      <c r="BE9" s="125">
        <v>4</v>
      </c>
      <c r="BF9" s="125">
        <v>0</v>
      </c>
      <c r="BG9" s="125">
        <v>0</v>
      </c>
      <c r="BH9">
        <v>0</v>
      </c>
      <c r="BI9">
        <v>24</v>
      </c>
      <c r="BJ9">
        <v>24</v>
      </c>
      <c r="BK9">
        <v>0</v>
      </c>
      <c r="BL9">
        <v>9</v>
      </c>
      <c r="BM9">
        <v>9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111</v>
      </c>
      <c r="BV9">
        <v>106</v>
      </c>
      <c r="BW9">
        <v>10</v>
      </c>
      <c r="BY9">
        <v>750</v>
      </c>
      <c r="BZ9">
        <v>746</v>
      </c>
      <c r="CA9">
        <v>4</v>
      </c>
      <c r="CB9">
        <v>392</v>
      </c>
      <c r="CC9">
        <v>386</v>
      </c>
      <c r="CD9">
        <v>6</v>
      </c>
      <c r="CE9">
        <v>382</v>
      </c>
      <c r="CF9">
        <v>355</v>
      </c>
      <c r="CG9">
        <v>27</v>
      </c>
      <c r="CH9">
        <v>261</v>
      </c>
      <c r="CI9">
        <v>249</v>
      </c>
      <c r="CJ9">
        <v>12</v>
      </c>
      <c r="CK9">
        <v>524</v>
      </c>
      <c r="CL9">
        <v>491</v>
      </c>
      <c r="CM9">
        <v>33</v>
      </c>
      <c r="CN9">
        <v>2</v>
      </c>
      <c r="CO9">
        <v>2</v>
      </c>
      <c r="CP9">
        <v>0</v>
      </c>
      <c r="CQ9">
        <v>38</v>
      </c>
      <c r="CR9">
        <v>7</v>
      </c>
      <c r="CS9">
        <v>31</v>
      </c>
      <c r="CT9">
        <v>1865</v>
      </c>
      <c r="CU9">
        <v>1764</v>
      </c>
      <c r="CV9">
        <v>101</v>
      </c>
    </row>
    <row r="10" spans="1:103" ht="12.75">
      <c r="A10" t="s">
        <v>33</v>
      </c>
      <c r="B10">
        <v>0</v>
      </c>
      <c r="C10">
        <v>237</v>
      </c>
      <c r="D10">
        <v>117</v>
      </c>
      <c r="E10">
        <v>0</v>
      </c>
      <c r="F10">
        <v>2118</v>
      </c>
      <c r="G10">
        <v>1866</v>
      </c>
      <c r="H10">
        <f>SUM(B10:G10)</f>
        <v>4338</v>
      </c>
      <c r="I10" s="34" t="s">
        <v>5</v>
      </c>
      <c r="J10">
        <v>0</v>
      </c>
      <c r="K10">
        <v>219</v>
      </c>
      <c r="L10">
        <v>20</v>
      </c>
      <c r="M10">
        <v>103</v>
      </c>
      <c r="N10">
        <v>0</v>
      </c>
      <c r="O10">
        <v>4231</v>
      </c>
      <c r="P10">
        <f>SUM(J10:O10)</f>
        <v>4573</v>
      </c>
      <c r="Q10">
        <f t="shared" si="2"/>
        <v>8911</v>
      </c>
      <c r="S10">
        <f aca="true" t="shared" si="4" ref="S10:S15">X10</f>
        <v>1745</v>
      </c>
      <c r="T10">
        <f aca="true" t="shared" si="5" ref="T10:T15">Y10</f>
        <v>1991</v>
      </c>
      <c r="U10">
        <f aca="true" t="shared" si="6" ref="U10:U15">AA10</f>
        <v>364</v>
      </c>
      <c r="V10">
        <f aca="true" t="shared" si="7" ref="V10:V15">Z10+AE10</f>
        <v>801</v>
      </c>
      <c r="X10">
        <f aca="true" t="shared" si="8" ref="X10:X17">SUM(AB10:AE10)+Z10</f>
        <v>1745</v>
      </c>
      <c r="Y10">
        <f aca="true" t="shared" si="9" ref="Y10:Y17">AG10+AF10</f>
        <v>1991</v>
      </c>
      <c r="Z10">
        <v>801</v>
      </c>
      <c r="AA10">
        <v>364</v>
      </c>
      <c r="AB10">
        <v>301</v>
      </c>
      <c r="AC10">
        <v>256</v>
      </c>
      <c r="AD10">
        <v>387</v>
      </c>
      <c r="AE10">
        <v>0</v>
      </c>
      <c r="AF10">
        <v>23</v>
      </c>
      <c r="AG10">
        <v>1968</v>
      </c>
      <c r="AI10">
        <v>0</v>
      </c>
      <c r="AJ10">
        <v>12</v>
      </c>
      <c r="AK10">
        <v>0</v>
      </c>
      <c r="AL10">
        <v>0</v>
      </c>
      <c r="AM10">
        <v>85</v>
      </c>
      <c r="AN10">
        <v>29</v>
      </c>
      <c r="AO10">
        <f t="shared" si="3"/>
        <v>126</v>
      </c>
      <c r="AP10" s="34" t="s">
        <v>5</v>
      </c>
      <c r="AQ10">
        <v>0</v>
      </c>
      <c r="AR10">
        <v>31</v>
      </c>
      <c r="AS10">
        <v>0</v>
      </c>
      <c r="AT10">
        <v>0</v>
      </c>
      <c r="AU10">
        <v>0</v>
      </c>
      <c r="AV10">
        <v>240</v>
      </c>
      <c r="AW10">
        <f aca="true" t="shared" si="10" ref="AW10:AW20">SUM(AQ10:AV10)</f>
        <v>271</v>
      </c>
      <c r="AX10">
        <f aca="true" t="shared" si="11" ref="AX10:AX20">AO10+AW10</f>
        <v>397</v>
      </c>
      <c r="AZ10" s="125">
        <v>72</v>
      </c>
      <c r="BA10" s="125">
        <v>70</v>
      </c>
      <c r="BB10" s="125">
        <v>2</v>
      </c>
      <c r="BC10" s="125">
        <v>59</v>
      </c>
      <c r="BD10" s="125">
        <v>55</v>
      </c>
      <c r="BE10" s="125">
        <v>4</v>
      </c>
      <c r="BF10" s="125">
        <v>0</v>
      </c>
      <c r="BG10" s="125">
        <v>0</v>
      </c>
      <c r="BH10">
        <v>0</v>
      </c>
      <c r="BI10">
        <v>18</v>
      </c>
      <c r="BJ10">
        <v>18</v>
      </c>
      <c r="BK10">
        <v>0</v>
      </c>
      <c r="BL10">
        <v>7</v>
      </c>
      <c r="BM10">
        <v>6</v>
      </c>
      <c r="BN10">
        <v>1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74</v>
      </c>
      <c r="BV10">
        <v>71</v>
      </c>
      <c r="BW10">
        <v>5</v>
      </c>
      <c r="BY10">
        <v>729</v>
      </c>
      <c r="BZ10">
        <v>722</v>
      </c>
      <c r="CA10">
        <v>7</v>
      </c>
      <c r="CB10">
        <v>305</v>
      </c>
      <c r="CC10">
        <v>301</v>
      </c>
      <c r="CD10">
        <v>4</v>
      </c>
      <c r="CE10">
        <v>301</v>
      </c>
      <c r="CF10">
        <v>293</v>
      </c>
      <c r="CG10">
        <v>8</v>
      </c>
      <c r="CH10">
        <v>238</v>
      </c>
      <c r="CI10">
        <v>231</v>
      </c>
      <c r="CJ10">
        <v>7</v>
      </c>
      <c r="CK10">
        <v>380</v>
      </c>
      <c r="CL10">
        <v>353</v>
      </c>
      <c r="CM10">
        <v>27</v>
      </c>
      <c r="CN10">
        <v>0</v>
      </c>
      <c r="CO10">
        <v>0</v>
      </c>
      <c r="CP10">
        <v>0</v>
      </c>
      <c r="CQ10">
        <v>23</v>
      </c>
      <c r="CR10">
        <v>6</v>
      </c>
      <c r="CS10">
        <v>17</v>
      </c>
      <c r="CT10">
        <v>1894</v>
      </c>
      <c r="CU10">
        <v>1800</v>
      </c>
      <c r="CV10">
        <v>94</v>
      </c>
      <c r="CY10" t="s">
        <v>46</v>
      </c>
    </row>
    <row r="11" spans="1:111" ht="12.75">
      <c r="A11" t="s">
        <v>34</v>
      </c>
      <c r="B11">
        <v>1250</v>
      </c>
      <c r="C11">
        <v>176</v>
      </c>
      <c r="D11">
        <v>626</v>
      </c>
      <c r="E11">
        <v>57</v>
      </c>
      <c r="F11">
        <v>1913</v>
      </c>
      <c r="G11">
        <v>1764</v>
      </c>
      <c r="H11">
        <f>SUM(B11:G11)</f>
        <v>5786</v>
      </c>
      <c r="I11" s="34" t="s">
        <v>5</v>
      </c>
      <c r="J11">
        <v>3</v>
      </c>
      <c r="K11">
        <v>206</v>
      </c>
      <c r="L11">
        <v>499</v>
      </c>
      <c r="M11">
        <v>1567</v>
      </c>
      <c r="N11">
        <v>0</v>
      </c>
      <c r="O11">
        <v>3844</v>
      </c>
      <c r="P11">
        <f>SUM(J11:O11)</f>
        <v>6119</v>
      </c>
      <c r="Q11">
        <f t="shared" si="2"/>
        <v>11905</v>
      </c>
      <c r="S11">
        <f t="shared" si="4"/>
        <v>1614</v>
      </c>
      <c r="T11">
        <f t="shared" si="5"/>
        <v>1808</v>
      </c>
      <c r="U11">
        <f t="shared" si="6"/>
        <v>257</v>
      </c>
      <c r="V11">
        <f t="shared" si="7"/>
        <v>740</v>
      </c>
      <c r="X11">
        <f t="shared" si="8"/>
        <v>1614</v>
      </c>
      <c r="Y11">
        <f t="shared" si="9"/>
        <v>1808</v>
      </c>
      <c r="Z11">
        <v>740</v>
      </c>
      <c r="AA11">
        <v>257</v>
      </c>
      <c r="AB11">
        <v>310</v>
      </c>
      <c r="AC11">
        <v>218</v>
      </c>
      <c r="AD11">
        <v>346</v>
      </c>
      <c r="AE11">
        <v>0</v>
      </c>
      <c r="AF11">
        <v>33</v>
      </c>
      <c r="AG11">
        <v>1775</v>
      </c>
      <c r="AI11">
        <v>40</v>
      </c>
      <c r="AJ11">
        <v>0</v>
      </c>
      <c r="AK11">
        <v>0</v>
      </c>
      <c r="AL11">
        <v>5</v>
      </c>
      <c r="AM11">
        <v>69</v>
      </c>
      <c r="AN11">
        <v>31</v>
      </c>
      <c r="AO11">
        <f t="shared" si="3"/>
        <v>145</v>
      </c>
      <c r="AP11" s="34" t="s">
        <v>5</v>
      </c>
      <c r="AQ11">
        <v>0</v>
      </c>
      <c r="AR11">
        <v>3</v>
      </c>
      <c r="AS11">
        <v>23</v>
      </c>
      <c r="AT11">
        <v>72</v>
      </c>
      <c r="AU11">
        <v>0</v>
      </c>
      <c r="AV11">
        <v>235</v>
      </c>
      <c r="AW11">
        <f t="shared" si="10"/>
        <v>333</v>
      </c>
      <c r="AX11">
        <f t="shared" si="11"/>
        <v>478</v>
      </c>
      <c r="AZ11" s="125">
        <v>102</v>
      </c>
      <c r="BA11" s="125">
        <v>101</v>
      </c>
      <c r="BB11" s="125">
        <v>1</v>
      </c>
      <c r="BC11" s="125">
        <v>26</v>
      </c>
      <c r="BD11" s="125">
        <v>26</v>
      </c>
      <c r="BE11" s="125">
        <v>0</v>
      </c>
      <c r="BF11" s="125">
        <v>0</v>
      </c>
      <c r="BG11" s="125">
        <v>0</v>
      </c>
      <c r="BH11">
        <v>0</v>
      </c>
      <c r="BI11">
        <v>15</v>
      </c>
      <c r="BJ11">
        <v>15</v>
      </c>
      <c r="BK11">
        <v>0</v>
      </c>
      <c r="BL11">
        <v>4</v>
      </c>
      <c r="BM11">
        <v>4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74</v>
      </c>
      <c r="BV11">
        <v>72</v>
      </c>
      <c r="BW11">
        <v>6</v>
      </c>
      <c r="BY11">
        <v>638</v>
      </c>
      <c r="BZ11">
        <v>633</v>
      </c>
      <c r="CA11">
        <v>5</v>
      </c>
      <c r="CB11">
        <v>231</v>
      </c>
      <c r="CC11">
        <v>231</v>
      </c>
      <c r="CD11">
        <v>0</v>
      </c>
      <c r="CE11">
        <v>310</v>
      </c>
      <c r="CF11">
        <v>296</v>
      </c>
      <c r="CG11">
        <v>14</v>
      </c>
      <c r="CH11">
        <v>203</v>
      </c>
      <c r="CI11">
        <v>194</v>
      </c>
      <c r="CJ11">
        <v>9</v>
      </c>
      <c r="CK11">
        <v>342</v>
      </c>
      <c r="CL11">
        <v>329</v>
      </c>
      <c r="CM11">
        <v>13</v>
      </c>
      <c r="CN11">
        <v>0</v>
      </c>
      <c r="CO11">
        <v>0</v>
      </c>
      <c r="CP11">
        <v>0</v>
      </c>
      <c r="CQ11">
        <v>33</v>
      </c>
      <c r="CR11">
        <v>19</v>
      </c>
      <c r="CS11">
        <v>14</v>
      </c>
      <c r="CT11">
        <v>1701</v>
      </c>
      <c r="CU11">
        <v>1623</v>
      </c>
      <c r="CV11">
        <v>78</v>
      </c>
      <c r="DB11" s="97" t="s">
        <v>75</v>
      </c>
      <c r="DC11" s="97" t="s">
        <v>75</v>
      </c>
      <c r="DG11" t="s">
        <v>79</v>
      </c>
    </row>
    <row r="12" spans="1:111" ht="12.75">
      <c r="A12" t="s">
        <v>35</v>
      </c>
      <c r="B12">
        <v>2400</v>
      </c>
      <c r="C12">
        <v>1</v>
      </c>
      <c r="D12">
        <v>911</v>
      </c>
      <c r="E12">
        <v>47</v>
      </c>
      <c r="F12">
        <v>1795</v>
      </c>
      <c r="G12">
        <v>1327</v>
      </c>
      <c r="H12">
        <f t="shared" si="0"/>
        <v>6481</v>
      </c>
      <c r="I12" s="34" t="s">
        <v>5</v>
      </c>
      <c r="J12">
        <v>63</v>
      </c>
      <c r="K12">
        <v>88</v>
      </c>
      <c r="L12">
        <v>646</v>
      </c>
      <c r="M12">
        <v>3023</v>
      </c>
      <c r="N12">
        <v>0</v>
      </c>
      <c r="O12">
        <v>3219</v>
      </c>
      <c r="P12">
        <f>SUM(J12:O12)</f>
        <v>7039</v>
      </c>
      <c r="Q12">
        <f t="shared" si="2"/>
        <v>13520</v>
      </c>
      <c r="S12">
        <f t="shared" si="4"/>
        <v>1353</v>
      </c>
      <c r="T12">
        <f t="shared" si="5"/>
        <v>1539</v>
      </c>
      <c r="U12">
        <f t="shared" si="6"/>
        <v>245</v>
      </c>
      <c r="V12">
        <f t="shared" si="7"/>
        <v>683</v>
      </c>
      <c r="X12">
        <f t="shared" si="8"/>
        <v>1353</v>
      </c>
      <c r="Y12">
        <f t="shared" si="9"/>
        <v>1539</v>
      </c>
      <c r="Z12">
        <v>683</v>
      </c>
      <c r="AA12">
        <v>245</v>
      </c>
      <c r="AB12">
        <v>257</v>
      </c>
      <c r="AC12">
        <v>172</v>
      </c>
      <c r="AD12">
        <v>241</v>
      </c>
      <c r="AE12">
        <v>0</v>
      </c>
      <c r="AF12">
        <v>25</v>
      </c>
      <c r="AG12">
        <v>1514</v>
      </c>
      <c r="AI12">
        <v>47</v>
      </c>
      <c r="AJ12">
        <v>0</v>
      </c>
      <c r="AK12">
        <v>1</v>
      </c>
      <c r="AL12">
        <v>7</v>
      </c>
      <c r="AM12">
        <v>63</v>
      </c>
      <c r="AN12">
        <v>30</v>
      </c>
      <c r="AO12">
        <f t="shared" si="3"/>
        <v>148</v>
      </c>
      <c r="AP12" s="34" t="s">
        <v>5</v>
      </c>
      <c r="AQ12">
        <v>1</v>
      </c>
      <c r="AR12">
        <v>15</v>
      </c>
      <c r="AS12">
        <v>34</v>
      </c>
      <c r="AT12">
        <v>180</v>
      </c>
      <c r="AU12">
        <v>0</v>
      </c>
      <c r="AV12">
        <v>245</v>
      </c>
      <c r="AW12">
        <f t="shared" si="10"/>
        <v>475</v>
      </c>
      <c r="AX12">
        <f t="shared" si="11"/>
        <v>623</v>
      </c>
      <c r="AZ12">
        <v>99</v>
      </c>
      <c r="BA12">
        <v>99</v>
      </c>
      <c r="BB12">
        <v>0</v>
      </c>
      <c r="BC12">
        <v>30</v>
      </c>
      <c r="BD12">
        <v>29</v>
      </c>
      <c r="BE12">
        <v>2</v>
      </c>
      <c r="BF12">
        <v>1</v>
      </c>
      <c r="BG12">
        <v>1</v>
      </c>
      <c r="BH12">
        <v>0</v>
      </c>
      <c r="BI12">
        <v>9</v>
      </c>
      <c r="BJ12">
        <v>9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97</v>
      </c>
      <c r="BV12">
        <v>90</v>
      </c>
      <c r="BW12">
        <v>7</v>
      </c>
      <c r="BY12">
        <v>584</v>
      </c>
      <c r="BZ12">
        <v>583</v>
      </c>
      <c r="CA12">
        <v>1</v>
      </c>
      <c r="CB12">
        <v>215</v>
      </c>
      <c r="CC12">
        <v>214</v>
      </c>
      <c r="CD12">
        <v>1</v>
      </c>
      <c r="CE12">
        <v>256</v>
      </c>
      <c r="CF12">
        <v>251</v>
      </c>
      <c r="CG12">
        <v>5</v>
      </c>
      <c r="CH12">
        <v>163</v>
      </c>
      <c r="CI12">
        <v>158</v>
      </c>
      <c r="CJ12">
        <v>5</v>
      </c>
      <c r="CK12">
        <v>241</v>
      </c>
      <c r="CL12">
        <v>232</v>
      </c>
      <c r="CM12">
        <v>9</v>
      </c>
      <c r="CN12">
        <v>0</v>
      </c>
      <c r="CO12">
        <v>0</v>
      </c>
      <c r="CP12">
        <v>0</v>
      </c>
      <c r="CQ12">
        <v>25</v>
      </c>
      <c r="CR12">
        <v>5</v>
      </c>
      <c r="CS12">
        <v>20</v>
      </c>
      <c r="CT12">
        <v>1417</v>
      </c>
      <c r="CU12">
        <v>1367</v>
      </c>
      <c r="CV12">
        <v>50</v>
      </c>
      <c r="CY12" t="s">
        <v>56</v>
      </c>
      <c r="CZ12" t="s">
        <v>47</v>
      </c>
      <c r="DA12" t="s">
        <v>50</v>
      </c>
      <c r="DB12" s="97" t="s">
        <v>76</v>
      </c>
      <c r="DC12" s="97" t="s">
        <v>77</v>
      </c>
      <c r="DD12" t="s">
        <v>51</v>
      </c>
      <c r="DE12" t="s">
        <v>52</v>
      </c>
      <c r="DF12" t="s">
        <v>57</v>
      </c>
      <c r="DG12" t="s">
        <v>80</v>
      </c>
    </row>
    <row r="13" spans="1:111" ht="12.75">
      <c r="A13" t="s">
        <v>36</v>
      </c>
      <c r="B13">
        <v>594</v>
      </c>
      <c r="C13">
        <v>1</v>
      </c>
      <c r="D13">
        <v>292</v>
      </c>
      <c r="E13">
        <v>2</v>
      </c>
      <c r="F13">
        <v>3794</v>
      </c>
      <c r="G13">
        <v>2503</v>
      </c>
      <c r="H13">
        <f t="shared" si="0"/>
        <v>7186</v>
      </c>
      <c r="I13" s="34" t="s">
        <v>5</v>
      </c>
      <c r="J13">
        <v>0</v>
      </c>
      <c r="K13">
        <v>144</v>
      </c>
      <c r="L13">
        <v>149</v>
      </c>
      <c r="M13">
        <v>811</v>
      </c>
      <c r="N13">
        <v>0</v>
      </c>
      <c r="O13">
        <v>6688</v>
      </c>
      <c r="P13">
        <f>SUM(J13:O13)</f>
        <v>7792</v>
      </c>
      <c r="Q13">
        <f t="shared" si="2"/>
        <v>14978</v>
      </c>
      <c r="S13">
        <f t="shared" si="4"/>
        <v>2786</v>
      </c>
      <c r="T13">
        <f t="shared" si="5"/>
        <v>3312</v>
      </c>
      <c r="U13">
        <f t="shared" si="6"/>
        <v>473</v>
      </c>
      <c r="V13">
        <f t="shared" si="7"/>
        <v>1321</v>
      </c>
      <c r="X13">
        <f t="shared" si="8"/>
        <v>2786</v>
      </c>
      <c r="Y13">
        <f t="shared" si="9"/>
        <v>3312</v>
      </c>
      <c r="Z13">
        <v>1321</v>
      </c>
      <c r="AA13">
        <v>473</v>
      </c>
      <c r="AB13" s="184">
        <v>523</v>
      </c>
      <c r="AC13" s="184">
        <v>398</v>
      </c>
      <c r="AD13" s="184">
        <v>544</v>
      </c>
      <c r="AE13" s="184">
        <v>0</v>
      </c>
      <c r="AF13" s="184">
        <v>52</v>
      </c>
      <c r="AG13" s="184">
        <v>3260</v>
      </c>
      <c r="AI13">
        <v>9</v>
      </c>
      <c r="AJ13">
        <v>0</v>
      </c>
      <c r="AK13">
        <v>0</v>
      </c>
      <c r="AL13">
        <v>0</v>
      </c>
      <c r="AM13">
        <v>89</v>
      </c>
      <c r="AN13">
        <v>47</v>
      </c>
      <c r="AO13">
        <f t="shared" si="3"/>
        <v>145</v>
      </c>
      <c r="AP13" s="34" t="s">
        <v>5</v>
      </c>
      <c r="AQ13">
        <v>0</v>
      </c>
      <c r="AR13">
        <v>38</v>
      </c>
      <c r="AS13">
        <v>1</v>
      </c>
      <c r="AT13">
        <v>22</v>
      </c>
      <c r="AU13">
        <v>0</v>
      </c>
      <c r="AV13">
        <v>556</v>
      </c>
      <c r="AW13">
        <f t="shared" si="10"/>
        <v>617</v>
      </c>
      <c r="AX13">
        <f t="shared" si="11"/>
        <v>762</v>
      </c>
      <c r="AZ13">
        <v>152</v>
      </c>
      <c r="BA13">
        <v>151</v>
      </c>
      <c r="BB13">
        <v>1</v>
      </c>
      <c r="BC13">
        <v>79</v>
      </c>
      <c r="BD13">
        <v>74</v>
      </c>
      <c r="BE13">
        <v>5</v>
      </c>
      <c r="BF13">
        <v>2</v>
      </c>
      <c r="BG13">
        <v>2</v>
      </c>
      <c r="BH13">
        <v>0</v>
      </c>
      <c r="BI13">
        <v>27</v>
      </c>
      <c r="BJ13">
        <v>27</v>
      </c>
      <c r="BK13">
        <v>0</v>
      </c>
      <c r="BL13">
        <v>2</v>
      </c>
      <c r="BM13">
        <v>1</v>
      </c>
      <c r="BN13">
        <v>1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289</v>
      </c>
      <c r="BV13">
        <v>276</v>
      </c>
      <c r="BW13">
        <v>13</v>
      </c>
      <c r="BY13">
        <v>1169</v>
      </c>
      <c r="BZ13">
        <v>1160</v>
      </c>
      <c r="CA13">
        <v>9</v>
      </c>
      <c r="CB13">
        <v>394</v>
      </c>
      <c r="CC13">
        <v>394</v>
      </c>
      <c r="CD13">
        <v>0</v>
      </c>
      <c r="CE13">
        <v>521</v>
      </c>
      <c r="CF13">
        <v>456</v>
      </c>
      <c r="CG13">
        <v>65</v>
      </c>
      <c r="CH13">
        <v>371</v>
      </c>
      <c r="CI13">
        <v>360</v>
      </c>
      <c r="CJ13">
        <v>11</v>
      </c>
      <c r="CK13">
        <v>542</v>
      </c>
      <c r="CL13">
        <v>534</v>
      </c>
      <c r="CM13">
        <v>8</v>
      </c>
      <c r="CN13">
        <v>0</v>
      </c>
      <c r="CO13">
        <v>0</v>
      </c>
      <c r="CP13">
        <v>0</v>
      </c>
      <c r="CQ13">
        <v>52</v>
      </c>
      <c r="CR13">
        <v>6</v>
      </c>
      <c r="CS13">
        <v>46</v>
      </c>
      <c r="CT13">
        <v>2971</v>
      </c>
      <c r="CU13">
        <v>2858</v>
      </c>
      <c r="CV13">
        <v>113</v>
      </c>
      <c r="CY13" t="s">
        <v>58</v>
      </c>
      <c r="CZ13">
        <f>CQ22</f>
        <v>571</v>
      </c>
      <c r="DA13">
        <f>CN22</f>
        <v>4</v>
      </c>
      <c r="DB13">
        <f>BY22</f>
        <v>11321</v>
      </c>
      <c r="DC13">
        <f>CB22</f>
        <v>4450</v>
      </c>
      <c r="DD13">
        <f>CE22</f>
        <v>5252</v>
      </c>
      <c r="DE13">
        <f>CH22</f>
        <v>3250</v>
      </c>
      <c r="DF13">
        <f>CK22</f>
        <v>5572</v>
      </c>
      <c r="DG13">
        <f>CT22</f>
        <v>27853</v>
      </c>
    </row>
    <row r="14" spans="1:111" ht="12.75">
      <c r="A14" t="s">
        <v>37</v>
      </c>
      <c r="B14">
        <v>412</v>
      </c>
      <c r="C14">
        <v>98</v>
      </c>
      <c r="D14">
        <v>1757</v>
      </c>
      <c r="E14">
        <v>31</v>
      </c>
      <c r="F14">
        <v>2685</v>
      </c>
      <c r="G14">
        <v>1970</v>
      </c>
      <c r="H14">
        <f t="shared" si="0"/>
        <v>6953</v>
      </c>
      <c r="I14" s="34" t="s">
        <v>5</v>
      </c>
      <c r="J14">
        <v>47</v>
      </c>
      <c r="K14">
        <v>305</v>
      </c>
      <c r="L14">
        <v>358</v>
      </c>
      <c r="M14">
        <v>1969</v>
      </c>
      <c r="N14">
        <v>1</v>
      </c>
      <c r="O14">
        <v>4903</v>
      </c>
      <c r="P14">
        <f t="shared" si="1"/>
        <v>7583</v>
      </c>
      <c r="Q14">
        <f t="shared" si="2"/>
        <v>14536</v>
      </c>
      <c r="S14">
        <f t="shared" si="4"/>
        <v>1980</v>
      </c>
      <c r="T14">
        <f t="shared" si="5"/>
        <v>2185</v>
      </c>
      <c r="U14">
        <f t="shared" si="6"/>
        <v>347</v>
      </c>
      <c r="V14">
        <f t="shared" si="7"/>
        <v>945</v>
      </c>
      <c r="X14">
        <f t="shared" si="8"/>
        <v>1980</v>
      </c>
      <c r="Y14">
        <f t="shared" si="9"/>
        <v>2185</v>
      </c>
      <c r="Z14">
        <v>944</v>
      </c>
      <c r="AA14">
        <v>347</v>
      </c>
      <c r="AB14">
        <v>373</v>
      </c>
      <c r="AC14">
        <v>277</v>
      </c>
      <c r="AD14">
        <v>385</v>
      </c>
      <c r="AE14">
        <v>1</v>
      </c>
      <c r="AF14">
        <v>37</v>
      </c>
      <c r="AG14">
        <v>2148</v>
      </c>
      <c r="AI14">
        <v>24</v>
      </c>
      <c r="AJ14">
        <v>0</v>
      </c>
      <c r="AK14">
        <v>16</v>
      </c>
      <c r="AL14">
        <v>0</v>
      </c>
      <c r="AM14">
        <v>59</v>
      </c>
      <c r="AN14">
        <v>34</v>
      </c>
      <c r="AO14">
        <f t="shared" si="3"/>
        <v>133</v>
      </c>
      <c r="AP14" s="34" t="s">
        <v>5</v>
      </c>
      <c r="AQ14">
        <v>0</v>
      </c>
      <c r="AR14">
        <v>23</v>
      </c>
      <c r="AS14">
        <v>13</v>
      </c>
      <c r="AT14">
        <v>113</v>
      </c>
      <c r="AU14">
        <v>0</v>
      </c>
      <c r="AV14">
        <v>400</v>
      </c>
      <c r="AW14">
        <f t="shared" si="10"/>
        <v>549</v>
      </c>
      <c r="AX14">
        <f t="shared" si="11"/>
        <v>682</v>
      </c>
      <c r="AZ14">
        <v>109</v>
      </c>
      <c r="BA14">
        <v>106</v>
      </c>
      <c r="BB14">
        <v>3</v>
      </c>
      <c r="BC14">
        <v>44</v>
      </c>
      <c r="BD14">
        <v>39</v>
      </c>
      <c r="BE14">
        <v>5</v>
      </c>
      <c r="BF14">
        <v>0</v>
      </c>
      <c r="BG14">
        <v>0</v>
      </c>
      <c r="BH14">
        <v>0</v>
      </c>
      <c r="BI14">
        <v>30</v>
      </c>
      <c r="BJ14">
        <v>30</v>
      </c>
      <c r="BK14">
        <v>0</v>
      </c>
      <c r="BL14">
        <v>2</v>
      </c>
      <c r="BM14">
        <v>2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213</v>
      </c>
      <c r="BV14">
        <v>201</v>
      </c>
      <c r="BW14">
        <v>12</v>
      </c>
      <c r="BY14">
        <v>835</v>
      </c>
      <c r="BZ14">
        <v>832</v>
      </c>
      <c r="CA14">
        <v>3</v>
      </c>
      <c r="CB14">
        <v>303</v>
      </c>
      <c r="CC14">
        <v>302</v>
      </c>
      <c r="CD14">
        <v>1</v>
      </c>
      <c r="CE14">
        <v>373</v>
      </c>
      <c r="CF14">
        <v>292</v>
      </c>
      <c r="CG14">
        <v>81</v>
      </c>
      <c r="CH14">
        <v>247</v>
      </c>
      <c r="CI14">
        <v>241</v>
      </c>
      <c r="CJ14">
        <v>6</v>
      </c>
      <c r="CK14">
        <v>383</v>
      </c>
      <c r="CL14">
        <v>372</v>
      </c>
      <c r="CM14">
        <v>11</v>
      </c>
      <c r="CN14">
        <v>1</v>
      </c>
      <c r="CO14">
        <v>0</v>
      </c>
      <c r="CP14">
        <v>1</v>
      </c>
      <c r="CQ14">
        <v>37</v>
      </c>
      <c r="CR14">
        <v>3</v>
      </c>
      <c r="CS14">
        <v>34</v>
      </c>
      <c r="CT14">
        <v>1948</v>
      </c>
      <c r="CU14">
        <v>1873</v>
      </c>
      <c r="CV14">
        <v>75</v>
      </c>
      <c r="CY14" t="s">
        <v>59</v>
      </c>
      <c r="CZ14">
        <f>CR22</f>
        <v>104</v>
      </c>
      <c r="DA14">
        <f>CO22</f>
        <v>3</v>
      </c>
      <c r="DB14">
        <f>BZ22</f>
        <v>11264</v>
      </c>
      <c r="DC14">
        <f>CC22</f>
        <v>4427</v>
      </c>
      <c r="DD14">
        <f>CF22</f>
        <v>4522</v>
      </c>
      <c r="DE14">
        <f>CI22</f>
        <v>3148</v>
      </c>
      <c r="DF14">
        <f>CL22</f>
        <v>5426</v>
      </c>
      <c r="DG14">
        <f>CU22</f>
        <v>26622</v>
      </c>
    </row>
    <row r="15" spans="1:111" ht="12.75">
      <c r="A15" t="s">
        <v>38</v>
      </c>
      <c r="B15">
        <v>1437</v>
      </c>
      <c r="C15">
        <v>63</v>
      </c>
      <c r="D15">
        <v>6</v>
      </c>
      <c r="E15">
        <v>0</v>
      </c>
      <c r="F15">
        <v>3927</v>
      </c>
      <c r="G15">
        <v>2306</v>
      </c>
      <c r="H15">
        <f t="shared" si="0"/>
        <v>7739</v>
      </c>
      <c r="I15" s="34" t="s">
        <v>5</v>
      </c>
      <c r="J15">
        <v>0</v>
      </c>
      <c r="K15">
        <v>322</v>
      </c>
      <c r="L15">
        <v>180</v>
      </c>
      <c r="M15">
        <v>1369</v>
      </c>
      <c r="N15">
        <v>0</v>
      </c>
      <c r="O15">
        <v>6695</v>
      </c>
      <c r="P15">
        <f t="shared" si="1"/>
        <v>8566</v>
      </c>
      <c r="Q15">
        <f aca="true" t="shared" si="12" ref="Q15:Q20">H15+P15</f>
        <v>16305</v>
      </c>
      <c r="R15" s="35"/>
      <c r="S15">
        <f t="shared" si="4"/>
        <v>2609</v>
      </c>
      <c r="T15">
        <f t="shared" si="5"/>
        <v>3248</v>
      </c>
      <c r="U15">
        <f t="shared" si="6"/>
        <v>697</v>
      </c>
      <c r="V15">
        <f t="shared" si="7"/>
        <v>1305</v>
      </c>
      <c r="X15">
        <f t="shared" si="8"/>
        <v>2609</v>
      </c>
      <c r="Y15">
        <f t="shared" si="9"/>
        <v>3248</v>
      </c>
      <c r="Z15">
        <v>1305</v>
      </c>
      <c r="AA15">
        <v>697</v>
      </c>
      <c r="AB15">
        <v>509</v>
      </c>
      <c r="AC15">
        <v>324</v>
      </c>
      <c r="AD15">
        <v>471</v>
      </c>
      <c r="AE15">
        <v>0</v>
      </c>
      <c r="AF15">
        <v>70</v>
      </c>
      <c r="AG15">
        <v>3178</v>
      </c>
      <c r="AI15">
        <v>12</v>
      </c>
      <c r="AJ15">
        <v>0</v>
      </c>
      <c r="AK15">
        <v>0</v>
      </c>
      <c r="AL15">
        <v>0</v>
      </c>
      <c r="AM15">
        <v>102</v>
      </c>
      <c r="AN15">
        <v>61</v>
      </c>
      <c r="AO15">
        <f t="shared" si="3"/>
        <v>175</v>
      </c>
      <c r="AP15" s="34" t="s">
        <v>5</v>
      </c>
      <c r="AQ15">
        <v>0</v>
      </c>
      <c r="AR15">
        <v>44</v>
      </c>
      <c r="AS15">
        <v>5</v>
      </c>
      <c r="AT15">
        <v>47</v>
      </c>
      <c r="AU15">
        <v>0</v>
      </c>
      <c r="AV15">
        <v>580</v>
      </c>
      <c r="AW15">
        <f t="shared" si="10"/>
        <v>676</v>
      </c>
      <c r="AX15">
        <f t="shared" si="11"/>
        <v>851</v>
      </c>
      <c r="AZ15">
        <v>134</v>
      </c>
      <c r="BA15">
        <v>131</v>
      </c>
      <c r="BB15">
        <v>3</v>
      </c>
      <c r="BC15">
        <v>94</v>
      </c>
      <c r="BD15">
        <v>90</v>
      </c>
      <c r="BE15">
        <v>4</v>
      </c>
      <c r="BF15">
        <v>0</v>
      </c>
      <c r="BG15">
        <v>0</v>
      </c>
      <c r="BH15">
        <v>0</v>
      </c>
      <c r="BI15">
        <v>24</v>
      </c>
      <c r="BJ15">
        <v>24</v>
      </c>
      <c r="BK15">
        <v>0</v>
      </c>
      <c r="BL15">
        <v>1</v>
      </c>
      <c r="BM15">
        <v>1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322</v>
      </c>
      <c r="BV15">
        <v>309</v>
      </c>
      <c r="BW15">
        <v>13</v>
      </c>
      <c r="BY15">
        <v>1171</v>
      </c>
      <c r="BZ15">
        <v>1165</v>
      </c>
      <c r="CA15">
        <v>6</v>
      </c>
      <c r="CB15">
        <v>603</v>
      </c>
      <c r="CC15">
        <v>602</v>
      </c>
      <c r="CD15">
        <v>1</v>
      </c>
      <c r="CE15">
        <v>509</v>
      </c>
      <c r="CF15">
        <v>427</v>
      </c>
      <c r="CG15">
        <v>82</v>
      </c>
      <c r="CH15">
        <v>300</v>
      </c>
      <c r="CI15">
        <v>289</v>
      </c>
      <c r="CJ15">
        <v>11</v>
      </c>
      <c r="CK15">
        <v>470</v>
      </c>
      <c r="CL15">
        <v>458</v>
      </c>
      <c r="CM15">
        <v>12</v>
      </c>
      <c r="CN15">
        <v>0</v>
      </c>
      <c r="CO15">
        <v>0</v>
      </c>
      <c r="CP15">
        <v>0</v>
      </c>
      <c r="CQ15">
        <v>70</v>
      </c>
      <c r="CR15">
        <v>15</v>
      </c>
      <c r="CS15">
        <v>55</v>
      </c>
      <c r="CT15">
        <v>2869</v>
      </c>
      <c r="CU15">
        <v>2742</v>
      </c>
      <c r="CV15">
        <v>127</v>
      </c>
      <c r="CX15" s="35"/>
      <c r="CY15" t="s">
        <v>60</v>
      </c>
      <c r="CZ15">
        <f>CS22</f>
        <v>467</v>
      </c>
      <c r="DA15">
        <f>CP22</f>
        <v>1</v>
      </c>
      <c r="DB15">
        <f>CA22</f>
        <v>57</v>
      </c>
      <c r="DC15">
        <f>CD22</f>
        <v>23</v>
      </c>
      <c r="DD15">
        <f>CG22</f>
        <v>730</v>
      </c>
      <c r="DE15">
        <f>CJ22</f>
        <v>102</v>
      </c>
      <c r="DF15">
        <f>CM22</f>
        <v>146</v>
      </c>
      <c r="DG15">
        <f>CV22</f>
        <v>1231</v>
      </c>
    </row>
    <row r="16" spans="1:100" ht="12.75">
      <c r="A16" t="s">
        <v>39</v>
      </c>
      <c r="B16">
        <v>2216</v>
      </c>
      <c r="C16">
        <v>8</v>
      </c>
      <c r="D16">
        <v>941</v>
      </c>
      <c r="E16">
        <v>4</v>
      </c>
      <c r="F16">
        <v>2729</v>
      </c>
      <c r="G16">
        <v>1751</v>
      </c>
      <c r="H16">
        <f t="shared" si="0"/>
        <v>7649</v>
      </c>
      <c r="I16" s="34"/>
      <c r="J16">
        <v>44</v>
      </c>
      <c r="K16">
        <v>136</v>
      </c>
      <c r="L16">
        <v>381</v>
      </c>
      <c r="M16">
        <v>3075</v>
      </c>
      <c r="N16">
        <v>0</v>
      </c>
      <c r="O16">
        <v>4816</v>
      </c>
      <c r="P16">
        <f t="shared" si="1"/>
        <v>8452</v>
      </c>
      <c r="Q16">
        <f t="shared" si="12"/>
        <v>16101</v>
      </c>
      <c r="R16" s="35"/>
      <c r="S16">
        <f aca="true" t="shared" si="13" ref="S16:T18">X16</f>
        <v>2051</v>
      </c>
      <c r="T16">
        <f t="shared" si="13"/>
        <v>2333</v>
      </c>
      <c r="U16">
        <f>AA16</f>
        <v>303</v>
      </c>
      <c r="V16">
        <f>Z16+AE16</f>
        <v>1122</v>
      </c>
      <c r="X16">
        <f t="shared" si="8"/>
        <v>2051</v>
      </c>
      <c r="Y16">
        <f t="shared" si="9"/>
        <v>2333</v>
      </c>
      <c r="Z16">
        <v>1122</v>
      </c>
      <c r="AA16">
        <v>303</v>
      </c>
      <c r="AB16">
        <v>364</v>
      </c>
      <c r="AC16">
        <v>213</v>
      </c>
      <c r="AD16">
        <v>352</v>
      </c>
      <c r="AE16">
        <v>0</v>
      </c>
      <c r="AF16">
        <v>42</v>
      </c>
      <c r="AG16">
        <v>2291</v>
      </c>
      <c r="AI16" s="124">
        <v>39</v>
      </c>
      <c r="AJ16">
        <v>1</v>
      </c>
      <c r="AK16">
        <v>0</v>
      </c>
      <c r="AL16">
        <v>0</v>
      </c>
      <c r="AM16">
        <v>95</v>
      </c>
      <c r="AN16">
        <v>37</v>
      </c>
      <c r="AO16">
        <f t="shared" si="3"/>
        <v>172</v>
      </c>
      <c r="AP16" s="34" t="s">
        <v>5</v>
      </c>
      <c r="AQ16">
        <v>0</v>
      </c>
      <c r="AR16">
        <v>26</v>
      </c>
      <c r="AS16">
        <v>10</v>
      </c>
      <c r="AT16">
        <v>184</v>
      </c>
      <c r="AU16">
        <v>0</v>
      </c>
      <c r="AV16">
        <v>547</v>
      </c>
      <c r="AW16">
        <f t="shared" si="10"/>
        <v>767</v>
      </c>
      <c r="AX16">
        <f t="shared" si="11"/>
        <v>939</v>
      </c>
      <c r="AZ16">
        <v>123</v>
      </c>
      <c r="BA16">
        <v>121</v>
      </c>
      <c r="BB16">
        <v>2</v>
      </c>
      <c r="BC16">
        <v>59</v>
      </c>
      <c r="BD16">
        <v>55</v>
      </c>
      <c r="BE16">
        <v>4</v>
      </c>
      <c r="BF16">
        <v>0</v>
      </c>
      <c r="BG16">
        <v>0</v>
      </c>
      <c r="BH16">
        <v>0</v>
      </c>
      <c r="BI16">
        <v>23</v>
      </c>
      <c r="BJ16">
        <v>23</v>
      </c>
      <c r="BK16">
        <v>0</v>
      </c>
      <c r="BL16">
        <v>2</v>
      </c>
      <c r="BM16">
        <v>2</v>
      </c>
      <c r="BN16">
        <v>0</v>
      </c>
      <c r="BO16">
        <v>0</v>
      </c>
      <c r="BP16">
        <v>0</v>
      </c>
      <c r="BQ16">
        <v>0</v>
      </c>
      <c r="BR16">
        <v>2</v>
      </c>
      <c r="BS16">
        <v>0</v>
      </c>
      <c r="BT16">
        <v>2</v>
      </c>
      <c r="BU16">
        <v>335</v>
      </c>
      <c r="BV16">
        <v>320</v>
      </c>
      <c r="BW16">
        <v>15</v>
      </c>
      <c r="BY16">
        <v>999</v>
      </c>
      <c r="BZ16">
        <v>997</v>
      </c>
      <c r="CA16">
        <v>2</v>
      </c>
      <c r="CB16">
        <v>244</v>
      </c>
      <c r="CC16">
        <v>242</v>
      </c>
      <c r="CD16">
        <v>2</v>
      </c>
      <c r="CE16">
        <v>364</v>
      </c>
      <c r="CF16">
        <v>306</v>
      </c>
      <c r="CG16">
        <v>58</v>
      </c>
      <c r="CH16">
        <v>190</v>
      </c>
      <c r="CI16">
        <v>182</v>
      </c>
      <c r="CJ16">
        <v>8</v>
      </c>
      <c r="CK16">
        <v>350</v>
      </c>
      <c r="CL16">
        <v>344</v>
      </c>
      <c r="CM16">
        <v>6</v>
      </c>
      <c r="CN16">
        <v>0</v>
      </c>
      <c r="CO16">
        <v>0</v>
      </c>
      <c r="CP16">
        <v>0</v>
      </c>
      <c r="CQ16">
        <v>40</v>
      </c>
      <c r="CR16">
        <v>7</v>
      </c>
      <c r="CS16">
        <v>33</v>
      </c>
      <c r="CT16">
        <v>1970</v>
      </c>
      <c r="CU16">
        <v>1887</v>
      </c>
      <c r="CV16">
        <v>83</v>
      </c>
    </row>
    <row r="17" spans="1:103" ht="12.75">
      <c r="A17" t="s">
        <v>40</v>
      </c>
      <c r="B17">
        <v>308</v>
      </c>
      <c r="C17">
        <v>2</v>
      </c>
      <c r="D17">
        <v>390</v>
      </c>
      <c r="E17">
        <v>93</v>
      </c>
      <c r="F17">
        <v>4073</v>
      </c>
      <c r="G17">
        <v>2634</v>
      </c>
      <c r="H17">
        <f t="shared" si="0"/>
        <v>7500</v>
      </c>
      <c r="I17" s="34" t="s">
        <v>5</v>
      </c>
      <c r="J17">
        <v>1</v>
      </c>
      <c r="K17">
        <v>209</v>
      </c>
      <c r="L17">
        <v>175</v>
      </c>
      <c r="M17">
        <v>688</v>
      </c>
      <c r="N17">
        <v>3</v>
      </c>
      <c r="O17">
        <v>7143</v>
      </c>
      <c r="P17">
        <f t="shared" si="1"/>
        <v>8219</v>
      </c>
      <c r="Q17">
        <f t="shared" si="12"/>
        <v>15719</v>
      </c>
      <c r="S17">
        <f t="shared" si="13"/>
        <v>2912</v>
      </c>
      <c r="T17">
        <f t="shared" si="13"/>
        <v>3538</v>
      </c>
      <c r="U17">
        <f>AA17</f>
        <v>562</v>
      </c>
      <c r="V17">
        <f>Z17+AE17</f>
        <v>1395</v>
      </c>
      <c r="X17">
        <f t="shared" si="8"/>
        <v>2912</v>
      </c>
      <c r="Y17">
        <f t="shared" si="9"/>
        <v>3538</v>
      </c>
      <c r="Z17">
        <v>1395</v>
      </c>
      <c r="AA17">
        <v>562</v>
      </c>
      <c r="AB17">
        <v>581</v>
      </c>
      <c r="AC17">
        <v>353</v>
      </c>
      <c r="AD17">
        <v>583</v>
      </c>
      <c r="AE17">
        <v>0</v>
      </c>
      <c r="AF17">
        <v>64</v>
      </c>
      <c r="AG17">
        <v>3474</v>
      </c>
      <c r="AI17">
        <v>15</v>
      </c>
      <c r="AJ17">
        <v>0</v>
      </c>
      <c r="AK17">
        <v>1</v>
      </c>
      <c r="AL17">
        <v>0</v>
      </c>
      <c r="AM17">
        <v>99</v>
      </c>
      <c r="AN17">
        <v>38</v>
      </c>
      <c r="AO17">
        <f t="shared" si="3"/>
        <v>153</v>
      </c>
      <c r="AP17" s="34" t="s">
        <v>5</v>
      </c>
      <c r="AQ17">
        <v>0</v>
      </c>
      <c r="AR17">
        <v>30</v>
      </c>
      <c r="AS17">
        <v>10</v>
      </c>
      <c r="AT17">
        <v>58</v>
      </c>
      <c r="AU17">
        <v>0</v>
      </c>
      <c r="AV17">
        <v>532</v>
      </c>
      <c r="AW17">
        <f t="shared" si="10"/>
        <v>630</v>
      </c>
      <c r="AX17">
        <f t="shared" si="11"/>
        <v>783</v>
      </c>
      <c r="AZ17">
        <v>129</v>
      </c>
      <c r="BA17">
        <v>124</v>
      </c>
      <c r="BB17">
        <v>5</v>
      </c>
      <c r="BC17">
        <v>68</v>
      </c>
      <c r="BD17">
        <v>65</v>
      </c>
      <c r="BE17">
        <v>4</v>
      </c>
      <c r="BF17">
        <v>3</v>
      </c>
      <c r="BG17">
        <v>3</v>
      </c>
      <c r="BH17">
        <v>0</v>
      </c>
      <c r="BI17">
        <v>29</v>
      </c>
      <c r="BJ17">
        <v>29</v>
      </c>
      <c r="BK17">
        <v>0</v>
      </c>
      <c r="BL17">
        <v>1</v>
      </c>
      <c r="BM17">
        <v>1</v>
      </c>
      <c r="BN17">
        <v>0</v>
      </c>
      <c r="BO17">
        <v>0</v>
      </c>
      <c r="BP17">
        <v>0</v>
      </c>
      <c r="BQ17">
        <v>0</v>
      </c>
      <c r="BR17">
        <v>1</v>
      </c>
      <c r="BS17">
        <v>0</v>
      </c>
      <c r="BT17">
        <v>1</v>
      </c>
      <c r="BU17">
        <v>290</v>
      </c>
      <c r="BV17">
        <v>275</v>
      </c>
      <c r="BW17">
        <v>15</v>
      </c>
      <c r="BY17">
        <v>1266</v>
      </c>
      <c r="BZ17">
        <v>1260</v>
      </c>
      <c r="CA17">
        <v>6</v>
      </c>
      <c r="CB17">
        <v>494</v>
      </c>
      <c r="CC17">
        <v>491</v>
      </c>
      <c r="CD17">
        <v>3</v>
      </c>
      <c r="CE17">
        <v>578</v>
      </c>
      <c r="CF17">
        <v>469</v>
      </c>
      <c r="CG17">
        <v>109</v>
      </c>
      <c r="CH17">
        <v>324</v>
      </c>
      <c r="CI17">
        <v>312</v>
      </c>
      <c r="CJ17">
        <v>12</v>
      </c>
      <c r="CK17">
        <v>582</v>
      </c>
      <c r="CL17">
        <v>578</v>
      </c>
      <c r="CM17">
        <v>4</v>
      </c>
      <c r="CN17">
        <v>0</v>
      </c>
      <c r="CO17">
        <v>0</v>
      </c>
      <c r="CP17">
        <v>0</v>
      </c>
      <c r="CQ17">
        <v>63</v>
      </c>
      <c r="CR17">
        <v>9</v>
      </c>
      <c r="CS17">
        <v>54</v>
      </c>
      <c r="CT17">
        <v>3184</v>
      </c>
      <c r="CU17">
        <v>3074</v>
      </c>
      <c r="CV17">
        <v>110</v>
      </c>
      <c r="CY17" t="s">
        <v>45</v>
      </c>
    </row>
    <row r="18" spans="1:111" ht="12.75">
      <c r="A18" t="s">
        <v>12</v>
      </c>
      <c r="B18">
        <v>168</v>
      </c>
      <c r="C18">
        <v>289</v>
      </c>
      <c r="D18">
        <v>210</v>
      </c>
      <c r="E18">
        <v>1</v>
      </c>
      <c r="F18">
        <v>3870</v>
      </c>
      <c r="G18">
        <v>2822</v>
      </c>
      <c r="H18">
        <f t="shared" si="0"/>
        <v>7360</v>
      </c>
      <c r="I18" s="34" t="s">
        <v>5</v>
      </c>
      <c r="J18">
        <v>5</v>
      </c>
      <c r="K18">
        <v>380</v>
      </c>
      <c r="L18">
        <v>78</v>
      </c>
      <c r="M18">
        <v>326</v>
      </c>
      <c r="N18">
        <v>0</v>
      </c>
      <c r="O18">
        <v>7200</v>
      </c>
      <c r="P18">
        <f t="shared" si="1"/>
        <v>7989</v>
      </c>
      <c r="Q18">
        <f t="shared" si="12"/>
        <v>15349</v>
      </c>
      <c r="S18">
        <f t="shared" si="13"/>
        <v>3021</v>
      </c>
      <c r="T18">
        <f t="shared" si="13"/>
        <v>3334</v>
      </c>
      <c r="U18">
        <f>AA18</f>
        <v>701</v>
      </c>
      <c r="V18">
        <f>Z18+AE18</f>
        <v>1360</v>
      </c>
      <c r="X18">
        <f>SUM(AB18:AE18)+Z18</f>
        <v>3021</v>
      </c>
      <c r="Y18">
        <f>AG18+AF18</f>
        <v>3334</v>
      </c>
      <c r="Z18">
        <v>1360</v>
      </c>
      <c r="AA18">
        <v>701</v>
      </c>
      <c r="AB18">
        <v>628</v>
      </c>
      <c r="AC18">
        <v>378</v>
      </c>
      <c r="AD18">
        <v>655</v>
      </c>
      <c r="AE18">
        <v>0</v>
      </c>
      <c r="AF18">
        <v>77</v>
      </c>
      <c r="AG18">
        <v>3257</v>
      </c>
      <c r="AI18">
        <v>1</v>
      </c>
      <c r="AJ18">
        <v>4</v>
      </c>
      <c r="AK18">
        <v>0</v>
      </c>
      <c r="AL18">
        <v>0</v>
      </c>
      <c r="AM18">
        <v>107</v>
      </c>
      <c r="AN18">
        <v>51</v>
      </c>
      <c r="AO18">
        <f t="shared" si="3"/>
        <v>163</v>
      </c>
      <c r="AP18" s="34" t="s">
        <v>5</v>
      </c>
      <c r="AQ18">
        <v>0</v>
      </c>
      <c r="AR18">
        <v>56</v>
      </c>
      <c r="AS18">
        <v>4</v>
      </c>
      <c r="AT18">
        <v>12</v>
      </c>
      <c r="AU18">
        <v>0</v>
      </c>
      <c r="AV18">
        <v>479</v>
      </c>
      <c r="AW18">
        <f t="shared" si="10"/>
        <v>551</v>
      </c>
      <c r="AX18">
        <f t="shared" si="11"/>
        <v>714</v>
      </c>
      <c r="AZ18">
        <v>140</v>
      </c>
      <c r="BA18">
        <v>139</v>
      </c>
      <c r="BB18">
        <v>1</v>
      </c>
      <c r="BC18">
        <v>95</v>
      </c>
      <c r="BD18">
        <v>90</v>
      </c>
      <c r="BE18">
        <v>5</v>
      </c>
      <c r="BF18">
        <v>0</v>
      </c>
      <c r="BG18">
        <v>0</v>
      </c>
      <c r="BH18">
        <v>0</v>
      </c>
      <c r="BI18">
        <v>31</v>
      </c>
      <c r="BJ18">
        <v>31</v>
      </c>
      <c r="BK18">
        <v>0</v>
      </c>
      <c r="BL18">
        <v>2</v>
      </c>
      <c r="BM18">
        <v>2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205</v>
      </c>
      <c r="BV18">
        <v>193</v>
      </c>
      <c r="BW18">
        <v>12</v>
      </c>
      <c r="BY18">
        <v>1220</v>
      </c>
      <c r="BZ18">
        <v>1218</v>
      </c>
      <c r="CA18">
        <v>2</v>
      </c>
      <c r="CB18">
        <v>606</v>
      </c>
      <c r="CC18">
        <v>605</v>
      </c>
      <c r="CD18">
        <v>1</v>
      </c>
      <c r="CE18">
        <v>628</v>
      </c>
      <c r="CF18">
        <v>525</v>
      </c>
      <c r="CG18">
        <v>103</v>
      </c>
      <c r="CH18">
        <v>347</v>
      </c>
      <c r="CI18">
        <v>331</v>
      </c>
      <c r="CJ18">
        <v>16</v>
      </c>
      <c r="CK18">
        <v>653</v>
      </c>
      <c r="CL18">
        <v>642</v>
      </c>
      <c r="CM18">
        <v>11</v>
      </c>
      <c r="CN18">
        <v>0</v>
      </c>
      <c r="CO18">
        <v>0</v>
      </c>
      <c r="CP18">
        <v>0</v>
      </c>
      <c r="CQ18">
        <v>77</v>
      </c>
      <c r="CR18">
        <v>11</v>
      </c>
      <c r="CS18">
        <v>66</v>
      </c>
      <c r="CT18">
        <v>3059</v>
      </c>
      <c r="CU18">
        <v>2933</v>
      </c>
      <c r="CV18">
        <v>126</v>
      </c>
      <c r="DB18" s="97" t="s">
        <v>75</v>
      </c>
      <c r="DC18" s="97" t="s">
        <v>75</v>
      </c>
      <c r="DG18" t="s">
        <v>79</v>
      </c>
    </row>
    <row r="19" spans="1:111" ht="12.75">
      <c r="A19" t="s">
        <v>13</v>
      </c>
      <c r="B19">
        <v>152</v>
      </c>
      <c r="C19">
        <v>455</v>
      </c>
      <c r="D19">
        <v>0</v>
      </c>
      <c r="E19">
        <v>0</v>
      </c>
      <c r="F19">
        <v>3319</v>
      </c>
      <c r="G19">
        <v>2254</v>
      </c>
      <c r="H19">
        <f t="shared" si="0"/>
        <v>6180</v>
      </c>
      <c r="I19" s="34" t="s">
        <v>5</v>
      </c>
      <c r="J19">
        <v>1</v>
      </c>
      <c r="K19">
        <v>235</v>
      </c>
      <c r="L19">
        <v>26</v>
      </c>
      <c r="M19">
        <v>132</v>
      </c>
      <c r="N19">
        <v>2</v>
      </c>
      <c r="O19">
        <v>6136</v>
      </c>
      <c r="P19">
        <f t="shared" si="1"/>
        <v>6532</v>
      </c>
      <c r="Q19">
        <f t="shared" si="12"/>
        <v>12712</v>
      </c>
      <c r="S19">
        <f>X19</f>
        <v>2750</v>
      </c>
      <c r="T19">
        <f>Y19</f>
        <v>2886</v>
      </c>
      <c r="U19">
        <f>AA19</f>
        <v>400</v>
      </c>
      <c r="V19">
        <f>Z19+AE19</f>
        <v>1174</v>
      </c>
      <c r="X19">
        <f>SUM(AB19:AE19)+Z19</f>
        <v>2750</v>
      </c>
      <c r="Y19">
        <f>AG19+AF19</f>
        <v>2886</v>
      </c>
      <c r="Z19">
        <v>1174</v>
      </c>
      <c r="AA19">
        <v>400</v>
      </c>
      <c r="AB19">
        <v>558</v>
      </c>
      <c r="AC19">
        <v>374</v>
      </c>
      <c r="AD19">
        <v>644</v>
      </c>
      <c r="AE19">
        <v>0</v>
      </c>
      <c r="AF19">
        <v>58</v>
      </c>
      <c r="AG19">
        <v>2828</v>
      </c>
      <c r="AI19">
        <v>0</v>
      </c>
      <c r="AJ19">
        <v>11</v>
      </c>
      <c r="AK19">
        <v>0</v>
      </c>
      <c r="AL19">
        <v>0</v>
      </c>
      <c r="AM19">
        <v>119</v>
      </c>
      <c r="AN19">
        <v>50</v>
      </c>
      <c r="AO19">
        <f t="shared" si="3"/>
        <v>180</v>
      </c>
      <c r="AP19" s="34" t="s">
        <v>5</v>
      </c>
      <c r="AQ19">
        <v>0</v>
      </c>
      <c r="AR19">
        <v>22</v>
      </c>
      <c r="AS19">
        <v>0</v>
      </c>
      <c r="AT19">
        <v>0</v>
      </c>
      <c r="AU19">
        <v>0</v>
      </c>
      <c r="AV19">
        <v>372</v>
      </c>
      <c r="AW19">
        <f t="shared" si="10"/>
        <v>394</v>
      </c>
      <c r="AX19">
        <f t="shared" si="11"/>
        <v>574</v>
      </c>
      <c r="AZ19">
        <v>120</v>
      </c>
      <c r="BA19">
        <v>118</v>
      </c>
      <c r="BB19">
        <v>2</v>
      </c>
      <c r="BC19">
        <v>60</v>
      </c>
      <c r="BD19">
        <v>56</v>
      </c>
      <c r="BE19">
        <v>4</v>
      </c>
      <c r="BF19">
        <v>2</v>
      </c>
      <c r="BG19">
        <v>2</v>
      </c>
      <c r="BH19">
        <v>0</v>
      </c>
      <c r="BI19">
        <v>55</v>
      </c>
      <c r="BJ19">
        <v>54</v>
      </c>
      <c r="BK19">
        <v>1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134</v>
      </c>
      <c r="BV19">
        <v>132</v>
      </c>
      <c r="BW19">
        <v>2</v>
      </c>
      <c r="BY19">
        <v>1054</v>
      </c>
      <c r="BZ19">
        <v>1048</v>
      </c>
      <c r="CA19">
        <v>6</v>
      </c>
      <c r="CB19">
        <v>340</v>
      </c>
      <c r="CC19">
        <v>336</v>
      </c>
      <c r="CD19">
        <v>4</v>
      </c>
      <c r="CE19">
        <v>556</v>
      </c>
      <c r="CF19">
        <v>459</v>
      </c>
      <c r="CG19">
        <v>97</v>
      </c>
      <c r="CH19">
        <v>319</v>
      </c>
      <c r="CI19">
        <v>316</v>
      </c>
      <c r="CJ19">
        <v>3</v>
      </c>
      <c r="CK19">
        <v>644</v>
      </c>
      <c r="CL19">
        <v>638</v>
      </c>
      <c r="CM19">
        <v>6</v>
      </c>
      <c r="CN19">
        <v>0</v>
      </c>
      <c r="CO19">
        <v>0</v>
      </c>
      <c r="CP19">
        <v>0</v>
      </c>
      <c r="CQ19">
        <v>58</v>
      </c>
      <c r="CR19">
        <v>9</v>
      </c>
      <c r="CS19">
        <v>49</v>
      </c>
      <c r="CT19">
        <v>2701</v>
      </c>
      <c r="CU19">
        <v>2556</v>
      </c>
      <c r="CV19">
        <v>145</v>
      </c>
      <c r="CY19" t="s">
        <v>56</v>
      </c>
      <c r="CZ19" t="s">
        <v>47</v>
      </c>
      <c r="DA19" t="s">
        <v>50</v>
      </c>
      <c r="DB19" s="97" t="s">
        <v>76</v>
      </c>
      <c r="DC19" s="97" t="s">
        <v>77</v>
      </c>
      <c r="DD19" t="s">
        <v>51</v>
      </c>
      <c r="DE19" t="s">
        <v>52</v>
      </c>
      <c r="DF19" t="s">
        <v>57</v>
      </c>
      <c r="DG19" t="s">
        <v>80</v>
      </c>
    </row>
    <row r="20" spans="1:111" ht="12.75">
      <c r="A20" t="s">
        <v>14</v>
      </c>
      <c r="B20">
        <v>781</v>
      </c>
      <c r="C20">
        <v>283</v>
      </c>
      <c r="D20">
        <v>109</v>
      </c>
      <c r="E20">
        <v>79</v>
      </c>
      <c r="F20">
        <v>2895</v>
      </c>
      <c r="G20">
        <v>1897</v>
      </c>
      <c r="H20">
        <f t="shared" si="0"/>
        <v>6044</v>
      </c>
      <c r="I20" s="34" t="s">
        <v>5</v>
      </c>
      <c r="J20">
        <v>5</v>
      </c>
      <c r="K20">
        <v>139</v>
      </c>
      <c r="L20">
        <v>206</v>
      </c>
      <c r="M20">
        <v>823</v>
      </c>
      <c r="N20">
        <v>0</v>
      </c>
      <c r="O20">
        <v>5152</v>
      </c>
      <c r="P20">
        <f t="shared" si="1"/>
        <v>6325</v>
      </c>
      <c r="Q20">
        <f t="shared" si="12"/>
        <v>12369</v>
      </c>
      <c r="S20">
        <f>X20</f>
        <v>2279</v>
      </c>
      <c r="T20">
        <f>Y20</f>
        <v>2427</v>
      </c>
      <c r="U20">
        <f>AA20</f>
        <v>370</v>
      </c>
      <c r="V20">
        <f>Z20+AE20</f>
        <v>1017</v>
      </c>
      <c r="X20">
        <f>SUM(AB20:AE20)+Z20</f>
        <v>2279</v>
      </c>
      <c r="Y20">
        <f>AG20+AF20</f>
        <v>2427</v>
      </c>
      <c r="Z20">
        <v>1016</v>
      </c>
      <c r="AA20">
        <v>370</v>
      </c>
      <c r="AB20">
        <v>475</v>
      </c>
      <c r="AC20">
        <v>323</v>
      </c>
      <c r="AD20">
        <v>464</v>
      </c>
      <c r="AE20">
        <v>1</v>
      </c>
      <c r="AF20">
        <v>56</v>
      </c>
      <c r="AG20">
        <v>2371</v>
      </c>
      <c r="AI20">
        <v>23</v>
      </c>
      <c r="AJ20">
        <v>2</v>
      </c>
      <c r="AK20">
        <v>0</v>
      </c>
      <c r="AL20">
        <v>0</v>
      </c>
      <c r="AM20">
        <v>78</v>
      </c>
      <c r="AN20">
        <v>41</v>
      </c>
      <c r="AO20">
        <f t="shared" si="3"/>
        <v>144</v>
      </c>
      <c r="AP20" s="34" t="s">
        <v>5</v>
      </c>
      <c r="AQ20">
        <v>0</v>
      </c>
      <c r="AR20">
        <v>11</v>
      </c>
      <c r="AS20">
        <v>5</v>
      </c>
      <c r="AT20">
        <v>38</v>
      </c>
      <c r="AU20">
        <v>0</v>
      </c>
      <c r="AV20">
        <v>295</v>
      </c>
      <c r="AW20">
        <f t="shared" si="10"/>
        <v>349</v>
      </c>
      <c r="AX20">
        <f t="shared" si="11"/>
        <v>493</v>
      </c>
      <c r="AZ20">
        <v>110</v>
      </c>
      <c r="BA20">
        <v>110</v>
      </c>
      <c r="BB20">
        <v>0</v>
      </c>
      <c r="BC20">
        <v>47</v>
      </c>
      <c r="BD20">
        <v>43</v>
      </c>
      <c r="BE20">
        <v>4</v>
      </c>
      <c r="BF20">
        <v>1</v>
      </c>
      <c r="BG20">
        <v>1</v>
      </c>
      <c r="BH20">
        <v>0</v>
      </c>
      <c r="BI20">
        <v>36</v>
      </c>
      <c r="BJ20">
        <v>36</v>
      </c>
      <c r="BK20">
        <v>0</v>
      </c>
      <c r="BL20">
        <v>3</v>
      </c>
      <c r="BM20">
        <v>3</v>
      </c>
      <c r="BN20">
        <v>0</v>
      </c>
      <c r="BO20">
        <v>0</v>
      </c>
      <c r="BP20">
        <v>0</v>
      </c>
      <c r="BQ20">
        <v>0</v>
      </c>
      <c r="BR20">
        <v>1</v>
      </c>
      <c r="BS20">
        <v>0</v>
      </c>
      <c r="BT20">
        <v>1</v>
      </c>
      <c r="BU20">
        <v>97</v>
      </c>
      <c r="BV20">
        <v>97</v>
      </c>
      <c r="BW20">
        <v>0</v>
      </c>
      <c r="BY20">
        <v>906</v>
      </c>
      <c r="BZ20">
        <v>900</v>
      </c>
      <c r="CA20">
        <v>6</v>
      </c>
      <c r="CB20">
        <v>323</v>
      </c>
      <c r="CC20">
        <v>323</v>
      </c>
      <c r="CD20">
        <v>0</v>
      </c>
      <c r="CE20">
        <v>474</v>
      </c>
      <c r="CF20">
        <v>393</v>
      </c>
      <c r="CG20">
        <v>81</v>
      </c>
      <c r="CH20">
        <v>287</v>
      </c>
      <c r="CI20">
        <v>285</v>
      </c>
      <c r="CJ20">
        <v>2</v>
      </c>
      <c r="CK20">
        <v>461</v>
      </c>
      <c r="CL20">
        <v>455</v>
      </c>
      <c r="CM20">
        <v>6</v>
      </c>
      <c r="CN20">
        <v>1</v>
      </c>
      <c r="CO20">
        <v>1</v>
      </c>
      <c r="CP20">
        <v>0</v>
      </c>
      <c r="CQ20">
        <v>55</v>
      </c>
      <c r="CR20">
        <v>7</v>
      </c>
      <c r="CS20">
        <v>48</v>
      </c>
      <c r="CT20">
        <v>2274</v>
      </c>
      <c r="CU20">
        <v>2145</v>
      </c>
      <c r="CV20">
        <v>129</v>
      </c>
      <c r="CY20" t="s">
        <v>58</v>
      </c>
      <c r="CZ20">
        <f>BF22</f>
        <v>9</v>
      </c>
      <c r="DA20">
        <f>BO22</f>
        <v>0</v>
      </c>
      <c r="DB20">
        <f>AZ22</f>
        <v>1380</v>
      </c>
      <c r="DC20">
        <f>BC22</f>
        <v>745</v>
      </c>
      <c r="DD20">
        <f>BF22</f>
        <v>9</v>
      </c>
      <c r="DE20">
        <f>BI22</f>
        <v>321</v>
      </c>
      <c r="DF20">
        <f>BL22</f>
        <v>33</v>
      </c>
      <c r="DG20">
        <f>BU22</f>
        <v>2241</v>
      </c>
    </row>
    <row r="21" spans="9:111" ht="12.75">
      <c r="I21" s="34"/>
      <c r="AP21" s="64"/>
      <c r="CY21" t="s">
        <v>61</v>
      </c>
      <c r="CZ21">
        <f>BG22</f>
        <v>9</v>
      </c>
      <c r="DA21">
        <f>BP22</f>
        <v>0</v>
      </c>
      <c r="DB21">
        <f>BA22</f>
        <v>1357</v>
      </c>
      <c r="DC21">
        <f>BD22</f>
        <v>702</v>
      </c>
      <c r="DD21">
        <f>BG22</f>
        <v>9</v>
      </c>
      <c r="DE21">
        <f>BJ22</f>
        <v>320</v>
      </c>
      <c r="DF21">
        <f>BM22</f>
        <v>31</v>
      </c>
      <c r="DG21">
        <f>BV22</f>
        <v>2142</v>
      </c>
    </row>
    <row r="22" spans="2:111" ht="12.75">
      <c r="B22">
        <f>SUM(B9:B20)</f>
        <v>9718</v>
      </c>
      <c r="C22">
        <f>SUM(C9:C20)</f>
        <v>1700</v>
      </c>
      <c r="D22">
        <f aca="true" t="shared" si="14" ref="D22:Q22">SUM(D9:D20)</f>
        <v>5360</v>
      </c>
      <c r="E22">
        <f t="shared" si="14"/>
        <v>315</v>
      </c>
      <c r="F22">
        <f t="shared" si="14"/>
        <v>35618</v>
      </c>
      <c r="G22">
        <f t="shared" si="14"/>
        <v>25203</v>
      </c>
      <c r="H22">
        <f t="shared" si="14"/>
        <v>77914</v>
      </c>
      <c r="I22" s="34"/>
      <c r="J22">
        <f t="shared" si="14"/>
        <v>170</v>
      </c>
      <c r="K22">
        <f t="shared" si="14"/>
        <v>2663</v>
      </c>
      <c r="L22">
        <f t="shared" si="14"/>
        <v>2718</v>
      </c>
      <c r="M22">
        <f t="shared" si="14"/>
        <v>13886</v>
      </c>
      <c r="N22">
        <f t="shared" si="14"/>
        <v>6</v>
      </c>
      <c r="O22">
        <f t="shared" si="14"/>
        <v>64659</v>
      </c>
      <c r="P22">
        <f t="shared" si="14"/>
        <v>84102</v>
      </c>
      <c r="Q22">
        <f t="shared" si="14"/>
        <v>162016</v>
      </c>
      <c r="R22">
        <f>SUM(S22:U22)</f>
        <v>62952</v>
      </c>
      <c r="S22">
        <f>SUM(S9:S20)</f>
        <v>27142</v>
      </c>
      <c r="T22">
        <f>SUM(T9:T20)</f>
        <v>30615</v>
      </c>
      <c r="U22">
        <f>SUM(U9:U20)</f>
        <v>5195</v>
      </c>
      <c r="V22">
        <f>SUM(V9:V20)</f>
        <v>12705</v>
      </c>
      <c r="X22">
        <f>SUM(X9:X15)</f>
        <v>14129</v>
      </c>
      <c r="Y22">
        <f aca="true" t="shared" si="15" ref="Y22:AG22">SUM(Y9:Y20)</f>
        <v>30615</v>
      </c>
      <c r="Z22">
        <f t="shared" si="15"/>
        <v>12701</v>
      </c>
      <c r="AA22">
        <f t="shared" si="15"/>
        <v>5195</v>
      </c>
      <c r="AB22">
        <f t="shared" si="15"/>
        <v>5261</v>
      </c>
      <c r="AC22">
        <f t="shared" si="15"/>
        <v>3571</v>
      </c>
      <c r="AD22">
        <f t="shared" si="15"/>
        <v>5605</v>
      </c>
      <c r="AE22">
        <f t="shared" si="15"/>
        <v>4</v>
      </c>
      <c r="AF22">
        <f t="shared" si="15"/>
        <v>575</v>
      </c>
      <c r="AG22">
        <f t="shared" si="15"/>
        <v>30040</v>
      </c>
      <c r="AI22">
        <f aca="true" t="shared" si="16" ref="AI22:AO22">SUM(AI9:AI20)</f>
        <v>210</v>
      </c>
      <c r="AJ22">
        <f t="shared" si="16"/>
        <v>30</v>
      </c>
      <c r="AK22">
        <f t="shared" si="16"/>
        <v>18</v>
      </c>
      <c r="AL22">
        <f t="shared" si="16"/>
        <v>12</v>
      </c>
      <c r="AM22">
        <f t="shared" si="16"/>
        <v>1077</v>
      </c>
      <c r="AN22">
        <f t="shared" si="16"/>
        <v>474</v>
      </c>
      <c r="AO22">
        <f t="shared" si="16"/>
        <v>1821</v>
      </c>
      <c r="AP22" s="64"/>
      <c r="AQ22">
        <f aca="true" t="shared" si="17" ref="AQ22:AX22">SUM(AQ9:AQ20)</f>
        <v>1</v>
      </c>
      <c r="AR22">
        <f t="shared" si="17"/>
        <v>315</v>
      </c>
      <c r="AS22">
        <f t="shared" si="17"/>
        <v>105</v>
      </c>
      <c r="AT22">
        <f t="shared" si="17"/>
        <v>726</v>
      </c>
      <c r="AU22">
        <f t="shared" si="17"/>
        <v>0</v>
      </c>
      <c r="AV22">
        <f t="shared" si="17"/>
        <v>4811</v>
      </c>
      <c r="AW22">
        <f t="shared" si="17"/>
        <v>5958</v>
      </c>
      <c r="AX22">
        <f t="shared" si="17"/>
        <v>7779</v>
      </c>
      <c r="AZ22">
        <f aca="true" t="shared" si="18" ref="AZ22:BW22">SUM(AZ9:AZ20)</f>
        <v>1380</v>
      </c>
      <c r="BA22">
        <f t="shared" si="18"/>
        <v>1357</v>
      </c>
      <c r="BB22">
        <f t="shared" si="18"/>
        <v>23</v>
      </c>
      <c r="BC22">
        <f t="shared" si="18"/>
        <v>745</v>
      </c>
      <c r="BD22">
        <f t="shared" si="18"/>
        <v>702</v>
      </c>
      <c r="BE22">
        <f t="shared" si="18"/>
        <v>45</v>
      </c>
      <c r="BF22">
        <f t="shared" si="18"/>
        <v>9</v>
      </c>
      <c r="BG22">
        <f t="shared" si="18"/>
        <v>9</v>
      </c>
      <c r="BH22">
        <f t="shared" si="18"/>
        <v>0</v>
      </c>
      <c r="BI22">
        <f t="shared" si="18"/>
        <v>321</v>
      </c>
      <c r="BJ22">
        <f t="shared" si="18"/>
        <v>320</v>
      </c>
      <c r="BK22">
        <f t="shared" si="18"/>
        <v>1</v>
      </c>
      <c r="BL22">
        <f t="shared" si="18"/>
        <v>33</v>
      </c>
      <c r="BM22">
        <f t="shared" si="18"/>
        <v>31</v>
      </c>
      <c r="BN22">
        <f t="shared" si="18"/>
        <v>2</v>
      </c>
      <c r="BO22">
        <f t="shared" si="18"/>
        <v>0</v>
      </c>
      <c r="BP22">
        <f t="shared" si="18"/>
        <v>0</v>
      </c>
      <c r="BQ22">
        <f t="shared" si="18"/>
        <v>0</v>
      </c>
      <c r="BR22">
        <f t="shared" si="18"/>
        <v>4</v>
      </c>
      <c r="BS22">
        <f t="shared" si="18"/>
        <v>0</v>
      </c>
      <c r="BT22">
        <f t="shared" si="18"/>
        <v>4</v>
      </c>
      <c r="BU22">
        <f t="shared" si="18"/>
        <v>2241</v>
      </c>
      <c r="BV22">
        <f t="shared" si="18"/>
        <v>2142</v>
      </c>
      <c r="BW22">
        <f t="shared" si="18"/>
        <v>110</v>
      </c>
      <c r="BY22">
        <f aca="true" t="shared" si="19" ref="BY22:CV22">SUM(BY9:BY20)</f>
        <v>11321</v>
      </c>
      <c r="BZ22">
        <f t="shared" si="19"/>
        <v>11264</v>
      </c>
      <c r="CA22">
        <f t="shared" si="19"/>
        <v>57</v>
      </c>
      <c r="CB22">
        <f t="shared" si="19"/>
        <v>4450</v>
      </c>
      <c r="CC22">
        <f t="shared" si="19"/>
        <v>4427</v>
      </c>
      <c r="CD22">
        <f t="shared" si="19"/>
        <v>23</v>
      </c>
      <c r="CE22">
        <f t="shared" si="19"/>
        <v>5252</v>
      </c>
      <c r="CF22">
        <f t="shared" si="19"/>
        <v>4522</v>
      </c>
      <c r="CG22">
        <f t="shared" si="19"/>
        <v>730</v>
      </c>
      <c r="CH22">
        <f t="shared" si="19"/>
        <v>3250</v>
      </c>
      <c r="CI22">
        <f t="shared" si="19"/>
        <v>3148</v>
      </c>
      <c r="CJ22">
        <f t="shared" si="19"/>
        <v>102</v>
      </c>
      <c r="CK22">
        <f t="shared" si="19"/>
        <v>5572</v>
      </c>
      <c r="CL22">
        <f t="shared" si="19"/>
        <v>5426</v>
      </c>
      <c r="CM22">
        <f t="shared" si="19"/>
        <v>146</v>
      </c>
      <c r="CN22">
        <f t="shared" si="19"/>
        <v>4</v>
      </c>
      <c r="CO22">
        <f t="shared" si="19"/>
        <v>3</v>
      </c>
      <c r="CP22">
        <f t="shared" si="19"/>
        <v>1</v>
      </c>
      <c r="CQ22">
        <f t="shared" si="19"/>
        <v>571</v>
      </c>
      <c r="CR22">
        <f t="shared" si="19"/>
        <v>104</v>
      </c>
      <c r="CS22">
        <f t="shared" si="19"/>
        <v>467</v>
      </c>
      <c r="CT22">
        <f t="shared" si="19"/>
        <v>27853</v>
      </c>
      <c r="CU22">
        <f t="shared" si="19"/>
        <v>26622</v>
      </c>
      <c r="CV22">
        <f t="shared" si="19"/>
        <v>1231</v>
      </c>
      <c r="CY22" t="s">
        <v>62</v>
      </c>
      <c r="CZ22">
        <f>BH22</f>
        <v>0</v>
      </c>
      <c r="DA22">
        <f>BQ22</f>
        <v>0</v>
      </c>
      <c r="DB22">
        <f>BB22</f>
        <v>23</v>
      </c>
      <c r="DC22">
        <f>BE22</f>
        <v>45</v>
      </c>
      <c r="DD22">
        <f>BH22</f>
        <v>0</v>
      </c>
      <c r="DE22">
        <f>BK22</f>
        <v>1</v>
      </c>
      <c r="DF22">
        <v>19</v>
      </c>
      <c r="DG22">
        <f>BW22</f>
        <v>110</v>
      </c>
    </row>
    <row r="24" spans="1:22" ht="12.75">
      <c r="A24" s="185" t="s">
        <v>25</v>
      </c>
      <c r="B24" s="50">
        <f>B22/H22%</f>
        <v>12.472726339297173</v>
      </c>
      <c r="C24" s="50">
        <f>C22/H22%</f>
        <v>2.1818928562260953</v>
      </c>
      <c r="D24" s="50">
        <f>D22/H22%</f>
        <v>6.879379829042278</v>
      </c>
      <c r="E24" s="50">
        <f>E22/H22%</f>
        <v>0.40429191159483535</v>
      </c>
      <c r="F24" s="50">
        <f>F22/H22%</f>
        <v>45.71450573709475</v>
      </c>
      <c r="G24" s="50">
        <f>G22/H22%</f>
        <v>32.347203326744875</v>
      </c>
      <c r="H24" s="51">
        <f>SUM(B24:G24)</f>
        <v>100</v>
      </c>
      <c r="I24" s="51"/>
      <c r="J24" s="50">
        <f>J22/P22%</f>
        <v>0.20213550212836795</v>
      </c>
      <c r="K24" s="50">
        <f>K22/P22%</f>
        <v>3.1663931892226107</v>
      </c>
      <c r="L24" s="50">
        <f>L22/P22%</f>
        <v>3.231789969322965</v>
      </c>
      <c r="M24" s="50">
        <f>M22/P22%</f>
        <v>16.510903426791277</v>
      </c>
      <c r="N24" s="50">
        <f>N22/P22%</f>
        <v>0.007134194192765927</v>
      </c>
      <c r="O24" s="50">
        <f>O22/P22%</f>
        <v>76.88164371834202</v>
      </c>
      <c r="P24" s="51">
        <f>SUM(J24:O24)</f>
        <v>100</v>
      </c>
      <c r="S24" s="65">
        <f>ROUND(((S22/$R22)*100),2)</f>
        <v>43.12</v>
      </c>
      <c r="T24" s="65">
        <f>ROUND(((T22/$R22)*100),2)</f>
        <v>48.63</v>
      </c>
      <c r="U24" s="65">
        <f>ROUND(((U22/$R22)*100),2)</f>
        <v>8.25</v>
      </c>
      <c r="V24" s="65">
        <f>ROUND(((V22/$R22)*100),2)</f>
        <v>20.18</v>
      </c>
    </row>
    <row r="25" spans="24:81" ht="12.75">
      <c r="X25" s="29" t="s">
        <v>92</v>
      </c>
      <c r="AL25" s="29" t="s">
        <v>105</v>
      </c>
      <c r="AR25" s="97"/>
      <c r="AS25" s="98"/>
      <c r="AT25" s="98"/>
      <c r="AU25" s="97"/>
      <c r="AV25" s="98"/>
      <c r="AW25" s="98"/>
      <c r="AX25" s="97"/>
      <c r="AY25" s="98"/>
      <c r="AZ25" s="98"/>
      <c r="BA25" s="99"/>
      <c r="BB25" s="98"/>
      <c r="BC25" s="98"/>
      <c r="BD25" s="99"/>
      <c r="BE25" s="98"/>
      <c r="BF25" s="98"/>
      <c r="BG25" s="99"/>
      <c r="BH25" s="98"/>
      <c r="BI25" s="98"/>
      <c r="BJ25" s="98"/>
      <c r="BK25" s="98"/>
      <c r="BL25" s="98"/>
      <c r="BM25" s="98"/>
      <c r="BN25" s="98"/>
      <c r="BO25" s="98"/>
      <c r="BP25" s="98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10:49" ht="12.75">
      <c r="J26" t="s">
        <v>8</v>
      </c>
      <c r="K26" s="29" t="s">
        <v>15</v>
      </c>
      <c r="M26" s="29" t="s">
        <v>16</v>
      </c>
      <c r="O26" s="29" t="s">
        <v>17</v>
      </c>
      <c r="Q26" s="29" t="s">
        <v>18</v>
      </c>
      <c r="S26" s="29" t="s">
        <v>19</v>
      </c>
      <c r="U26" s="29" t="s">
        <v>20</v>
      </c>
      <c r="X26" t="s">
        <v>8</v>
      </c>
      <c r="Y26" s="29" t="s">
        <v>15</v>
      </c>
      <c r="AA26" s="29" t="s">
        <v>16</v>
      </c>
      <c r="AC26" s="29" t="s">
        <v>17</v>
      </c>
      <c r="AE26" s="29" t="s">
        <v>18</v>
      </c>
      <c r="AG26" s="29" t="s">
        <v>19</v>
      </c>
      <c r="AI26" s="29" t="s">
        <v>20</v>
      </c>
      <c r="AL26" t="s">
        <v>8</v>
      </c>
      <c r="AM26" s="29" t="s">
        <v>15</v>
      </c>
      <c r="AO26" s="29" t="s">
        <v>16</v>
      </c>
      <c r="AQ26" s="29" t="s">
        <v>17</v>
      </c>
      <c r="AS26" s="29" t="s">
        <v>18</v>
      </c>
      <c r="AU26" s="29" t="s">
        <v>19</v>
      </c>
      <c r="AW26" s="29" t="s">
        <v>20</v>
      </c>
    </row>
    <row r="27" spans="1:50" ht="12.75">
      <c r="A27" t="s">
        <v>7</v>
      </c>
      <c r="G27" s="183"/>
      <c r="J27">
        <f>P22</f>
        <v>84102</v>
      </c>
      <c r="K27">
        <f>O22</f>
        <v>64659</v>
      </c>
      <c r="L27">
        <f>ROUND(((K27/$J27)*100),2)</f>
        <v>76.88</v>
      </c>
      <c r="M27">
        <f>N22</f>
        <v>6</v>
      </c>
      <c r="N27">
        <f>ROUND(((M27/$J27)*100),2)</f>
        <v>0.01</v>
      </c>
      <c r="O27">
        <f>K22</f>
        <v>2663</v>
      </c>
      <c r="P27">
        <f>ROUND(((O27/$J27)*100),2)</f>
        <v>3.17</v>
      </c>
      <c r="Q27">
        <f>M22</f>
        <v>13886</v>
      </c>
      <c r="R27">
        <f>ROUND(((Q27/$J27)*100),2)</f>
        <v>16.51</v>
      </c>
      <c r="S27">
        <f>L22</f>
        <v>2718</v>
      </c>
      <c r="T27">
        <f>ROUND(((S27/$J27)*100),2)</f>
        <v>3.23</v>
      </c>
      <c r="U27">
        <f>J22</f>
        <v>170</v>
      </c>
      <c r="V27">
        <f>ROUND(((U27/$J27)*100),2)</f>
        <v>0.2</v>
      </c>
      <c r="X27">
        <f>SUM(P12:P14)</f>
        <v>22414</v>
      </c>
      <c r="Y27">
        <f>SUM(O12:O14)</f>
        <v>14810</v>
      </c>
      <c r="Z27">
        <f>ROUND(((Y27/$X27)*100),2)</f>
        <v>66.07</v>
      </c>
      <c r="AA27">
        <f>SUM(N12:N14)</f>
        <v>1</v>
      </c>
      <c r="AB27">
        <f>ROUND(((AA27/$X27)*100),2)</f>
        <v>0</v>
      </c>
      <c r="AC27">
        <f>SUM(K12:K14)</f>
        <v>537</v>
      </c>
      <c r="AD27">
        <f>ROUND(((AC27/$X27)*100),2)</f>
        <v>2.4</v>
      </c>
      <c r="AE27">
        <f>SUM(M12:M14)</f>
        <v>5803</v>
      </c>
      <c r="AF27">
        <f>ROUND(((AE27/$X27)*100),2)</f>
        <v>25.89</v>
      </c>
      <c r="AG27">
        <f>SUM(L12:L14)</f>
        <v>1153</v>
      </c>
      <c r="AH27">
        <f>ROUND(((AG27/$X27)*100),2)</f>
        <v>5.14</v>
      </c>
      <c r="AI27">
        <f>SUM(J12:J14)</f>
        <v>110</v>
      </c>
      <c r="AJ27">
        <f>ROUND(((AI27/$X27)*100),2)</f>
        <v>0.49</v>
      </c>
      <c r="AL27">
        <f>SUM(P18:P20)</f>
        <v>20846</v>
      </c>
      <c r="AM27">
        <f>SUM(O18:O20)</f>
        <v>18488</v>
      </c>
      <c r="AN27">
        <f>ROUND(((AM27/$AL27)*100),2)</f>
        <v>88.69</v>
      </c>
      <c r="AO27">
        <f>SUM(N18:N20)</f>
        <v>2</v>
      </c>
      <c r="AP27">
        <f>ROUND(((AO27/$AL27)*100),2)</f>
        <v>0.01</v>
      </c>
      <c r="AQ27">
        <f>SUM(K18:K20)</f>
        <v>754</v>
      </c>
      <c r="AR27">
        <f>ROUND(((AQ27/$AL27)*100),2)</f>
        <v>3.62</v>
      </c>
      <c r="AS27">
        <f>SUM(M18:M20)</f>
        <v>1281</v>
      </c>
      <c r="AT27">
        <f>ROUND(((AS27/$AL27)*100),2)</f>
        <v>6.15</v>
      </c>
      <c r="AU27">
        <f>SUM(L18:L20)</f>
        <v>310</v>
      </c>
      <c r="AV27">
        <f>ROUND(((AU27/$AL27)*100),2)</f>
        <v>1.49</v>
      </c>
      <c r="AW27">
        <f>SUM(J18:J20)</f>
        <v>11</v>
      </c>
      <c r="AX27">
        <f>ROUND(((AW27/$AL27)*100),2)</f>
        <v>0.05</v>
      </c>
    </row>
    <row r="28" spans="1:50" ht="12.75">
      <c r="A28" t="s">
        <v>6</v>
      </c>
      <c r="G28" s="183"/>
      <c r="J28">
        <f>H22</f>
        <v>77914</v>
      </c>
      <c r="K28">
        <f>D22</f>
        <v>5360</v>
      </c>
      <c r="L28">
        <f>ROUND(((K28/$J28)*100),2)</f>
        <v>6.88</v>
      </c>
      <c r="M28">
        <f>E22</f>
        <v>315</v>
      </c>
      <c r="N28">
        <f>ROUND(((M28/$J28)*100),2)</f>
        <v>0.4</v>
      </c>
      <c r="O28">
        <f>B22</f>
        <v>9718</v>
      </c>
      <c r="P28">
        <f>ROUND(((O28/$J28)*100),2)</f>
        <v>12.47</v>
      </c>
      <c r="Q28">
        <f>F22</f>
        <v>35618</v>
      </c>
      <c r="R28">
        <f>ROUND(((Q28/$J28)*100),2)</f>
        <v>45.71</v>
      </c>
      <c r="S28">
        <f>G22</f>
        <v>25203</v>
      </c>
      <c r="T28">
        <f>ROUND(((S28/$J28)*100),2)</f>
        <v>32.35</v>
      </c>
      <c r="U28">
        <f>C22</f>
        <v>1700</v>
      </c>
      <c r="V28">
        <f>ROUND(((U28/$J28)*100),2)</f>
        <v>2.18</v>
      </c>
      <c r="X28">
        <f>SUM(H12:H14)</f>
        <v>20620</v>
      </c>
      <c r="Y28">
        <f>SUM(D12:D14)</f>
        <v>2960</v>
      </c>
      <c r="Z28">
        <f>ROUND(((Y28/$X28)*100),2)</f>
        <v>14.35</v>
      </c>
      <c r="AA28">
        <f>SUM(E12:E14)</f>
        <v>80</v>
      </c>
      <c r="AB28">
        <f>ROUND(((AA28/$X28)*100),2)</f>
        <v>0.39</v>
      </c>
      <c r="AC28">
        <f>SUM(B12:B14)</f>
        <v>3406</v>
      </c>
      <c r="AD28">
        <f>ROUND(((AC28/$X28)*100),2)</f>
        <v>16.52</v>
      </c>
      <c r="AE28">
        <f>SUM(F12:F14)</f>
        <v>8274</v>
      </c>
      <c r="AF28">
        <f>ROUND(((AE28/$X28)*100),2)</f>
        <v>40.13</v>
      </c>
      <c r="AG28">
        <f>SUM(G12:G14)</f>
        <v>5800</v>
      </c>
      <c r="AH28">
        <f>ROUND(((AG28/$X28)*100),2)</f>
        <v>28.13</v>
      </c>
      <c r="AI28">
        <f>SUM(C12:C14)</f>
        <v>100</v>
      </c>
      <c r="AJ28">
        <f>ROUND(((AI28/$X28)*100),2)</f>
        <v>0.48</v>
      </c>
      <c r="AL28">
        <f>SUM(H18:H20)</f>
        <v>19584</v>
      </c>
      <c r="AM28">
        <f>SUM(D18:D20)</f>
        <v>319</v>
      </c>
      <c r="AN28">
        <f>ROUND(((AM28/$AL28)*100),2)</f>
        <v>1.63</v>
      </c>
      <c r="AO28">
        <f>SUM(E18:E20)</f>
        <v>80</v>
      </c>
      <c r="AP28">
        <f>ROUND(((AO28/$AL28)*100),2)</f>
        <v>0.41</v>
      </c>
      <c r="AQ28">
        <f>SUM(B18:B20)</f>
        <v>1101</v>
      </c>
      <c r="AR28">
        <f>ROUND(((AQ28/$AL28)*100),2)</f>
        <v>5.62</v>
      </c>
      <c r="AS28">
        <f>SUM(F18:F20)</f>
        <v>10084</v>
      </c>
      <c r="AT28">
        <f>ROUND(((AS28/$AL28)*100),2)</f>
        <v>51.49</v>
      </c>
      <c r="AU28">
        <f>SUM(G18:G20)</f>
        <v>6973</v>
      </c>
      <c r="AV28">
        <f>ROUND(((AU28/$AL28)*100),2)</f>
        <v>35.61</v>
      </c>
      <c r="AW28">
        <f>SUM(C18:C21)</f>
        <v>1027</v>
      </c>
      <c r="AX28">
        <f>ROUND(((AW28/$AL28)*100),2)</f>
        <v>5.24</v>
      </c>
    </row>
    <row r="29" spans="1:50" ht="12.75">
      <c r="A29" t="s">
        <v>8</v>
      </c>
      <c r="G29" s="183"/>
      <c r="J29">
        <f>Q22</f>
        <v>162016</v>
      </c>
      <c r="K29">
        <f>SUM(K27,K28)</f>
        <v>70019</v>
      </c>
      <c r="L29">
        <f>ROUND(((K29/$J29)*100),2)</f>
        <v>43.22</v>
      </c>
      <c r="M29">
        <f>SUM(M27,M28)</f>
        <v>321</v>
      </c>
      <c r="N29">
        <f>ROUND(((M29/$J29)*100),2)</f>
        <v>0.2</v>
      </c>
      <c r="O29">
        <f>SUM(O27,O28)</f>
        <v>12381</v>
      </c>
      <c r="P29">
        <f>ROUND(((O29/$J29)*100),2)</f>
        <v>7.64</v>
      </c>
      <c r="Q29">
        <f>SUM(Q27,Q28)</f>
        <v>49504</v>
      </c>
      <c r="R29">
        <f>ROUND(((Q29/$J29)*100),2)</f>
        <v>30.56</v>
      </c>
      <c r="S29">
        <f>SUM(S27,S28)</f>
        <v>27921</v>
      </c>
      <c r="T29">
        <f>ROUND(((S29/$J29)*100),2)</f>
        <v>17.23</v>
      </c>
      <c r="U29">
        <f>SUM(U27,U28)</f>
        <v>1870</v>
      </c>
      <c r="V29">
        <f>ROUND(((U29/$J29)*100),2)</f>
        <v>1.15</v>
      </c>
      <c r="X29">
        <f>SUM(Q12:Q14)</f>
        <v>43034</v>
      </c>
      <c r="Y29">
        <f>SUM(Y27,Y28)</f>
        <v>17770</v>
      </c>
      <c r="Z29">
        <f>ROUND(((Y29/$X29)*100),2)</f>
        <v>41.29</v>
      </c>
      <c r="AA29">
        <f>SUM(AA27,AA28)</f>
        <v>81</v>
      </c>
      <c r="AB29">
        <f>ROUND(((AA29/$X29)*100),2)</f>
        <v>0.19</v>
      </c>
      <c r="AC29">
        <f>SUM(AC27,AC28)</f>
        <v>3943</v>
      </c>
      <c r="AD29">
        <f>ROUND(((AC29/$X29)*100),2)</f>
        <v>9.16</v>
      </c>
      <c r="AE29">
        <f>SUM(AE27,AE28)</f>
        <v>14077</v>
      </c>
      <c r="AF29">
        <f>ROUND(((AE29/$X29)*100),2)</f>
        <v>32.71</v>
      </c>
      <c r="AG29">
        <f>SUM(AG27,AG28)</f>
        <v>6953</v>
      </c>
      <c r="AH29">
        <f>ROUND(((AG29/$X29)*100),2)</f>
        <v>16.16</v>
      </c>
      <c r="AI29">
        <f>SUM(AI27:AI28)</f>
        <v>210</v>
      </c>
      <c r="AJ29">
        <f>ROUND(((AI29/$X29)*100),2)</f>
        <v>0.49</v>
      </c>
      <c r="AL29">
        <f>SUM(Q18:Q20)</f>
        <v>40430</v>
      </c>
      <c r="AM29">
        <f>SUM(AM27,AM28)</f>
        <v>18807</v>
      </c>
      <c r="AN29">
        <f>ROUND(((AM29/$AL29)*100),2)</f>
        <v>46.52</v>
      </c>
      <c r="AO29">
        <f>SUM(AO27,AO28)</f>
        <v>82</v>
      </c>
      <c r="AP29">
        <f>ROUND(((AO29/$AL29)*100),2)</f>
        <v>0.2</v>
      </c>
      <c r="AQ29">
        <f>SUM(AQ27,AQ28)</f>
        <v>1855</v>
      </c>
      <c r="AR29">
        <f>ROUND(((AQ29/$AL29)*100),2)</f>
        <v>4.59</v>
      </c>
      <c r="AS29">
        <f>SUM(AS27,AS28)</f>
        <v>11365</v>
      </c>
      <c r="AT29">
        <f>ROUND(((AS29/$AL29)*100),2)</f>
        <v>28.11</v>
      </c>
      <c r="AU29">
        <f>SUM(AU27,AU28)</f>
        <v>7283</v>
      </c>
      <c r="AV29">
        <f>ROUND(((AU29/$AL29)*100),2)</f>
        <v>18.01</v>
      </c>
      <c r="AW29">
        <f>SUM(AW27:AW28)</f>
        <v>1038</v>
      </c>
      <c r="AX29">
        <f>ROUND(((AW29/$AL29)*100),2)</f>
        <v>2.57</v>
      </c>
    </row>
    <row r="31" spans="5:24" ht="12.75">
      <c r="E31" s="29"/>
      <c r="F31" s="29"/>
      <c r="G31" s="29"/>
      <c r="H31" s="29"/>
      <c r="J31" s="29" t="s">
        <v>27</v>
      </c>
      <c r="X31" s="29" t="s">
        <v>98</v>
      </c>
    </row>
    <row r="32" spans="1:36" ht="12.75">
      <c r="A32" t="s">
        <v>7</v>
      </c>
      <c r="J32">
        <f>SUM(P9:P11)</f>
        <v>15605</v>
      </c>
      <c r="K32">
        <f>SUM(O9:O11)</f>
        <v>12707</v>
      </c>
      <c r="L32">
        <f>ROUND(((K32/$J32)*100),2)</f>
        <v>81.43</v>
      </c>
      <c r="M32">
        <f>SUM(N9:N11)</f>
        <v>0</v>
      </c>
      <c r="N32">
        <f>ROUND(((M32/$J32)*100),2)</f>
        <v>0</v>
      </c>
      <c r="O32">
        <f>SUM(K9:K11)</f>
        <v>705</v>
      </c>
      <c r="P32">
        <f>ROUND(((O32/$J32)*100),2)</f>
        <v>4.52</v>
      </c>
      <c r="Q32">
        <f>SUM(M9:M11)</f>
        <v>1670</v>
      </c>
      <c r="R32">
        <f>ROUND(((Q32/$J32)*100),2)</f>
        <v>10.7</v>
      </c>
      <c r="S32">
        <f>SUM(L9:L11)</f>
        <v>519</v>
      </c>
      <c r="T32">
        <f>ROUND(((S32/$J32)*100),2)</f>
        <v>3.33</v>
      </c>
      <c r="U32">
        <f>SUM(J9:J11)</f>
        <v>4</v>
      </c>
      <c r="V32">
        <f>ROUND(((U32/$J32)*100),2)</f>
        <v>0.03</v>
      </c>
      <c r="X32">
        <f>SUM(P15:P17)</f>
        <v>25237</v>
      </c>
      <c r="Y32">
        <f>SUM(O15:O17)</f>
        <v>18654</v>
      </c>
      <c r="Z32">
        <f>ROUND(((Y32/$X32)*100),2)</f>
        <v>73.92</v>
      </c>
      <c r="AA32">
        <f>SUM(N15:N17)</f>
        <v>3</v>
      </c>
      <c r="AB32">
        <f>ROUND(((AA32/$X32)*100),2)</f>
        <v>0.01</v>
      </c>
      <c r="AC32">
        <f>SUM(K15:K17)</f>
        <v>667</v>
      </c>
      <c r="AD32">
        <f>ROUND(((AC32/$X32)*100),2)</f>
        <v>2.64</v>
      </c>
      <c r="AE32">
        <f>SUM(M15:M17)</f>
        <v>5132</v>
      </c>
      <c r="AF32">
        <f>ROUND(((AE32/$X32)*100),2)</f>
        <v>20.34</v>
      </c>
      <c r="AG32">
        <f>SUM(L15:L17)</f>
        <v>736</v>
      </c>
      <c r="AH32">
        <f>ROUND(((AG32/$X32)*100),2)</f>
        <v>2.92</v>
      </c>
      <c r="AI32">
        <f>SUM(J15:J17)</f>
        <v>45</v>
      </c>
      <c r="AJ32">
        <f>ROUND(((AI32/$X32)*100),2)</f>
        <v>0.18</v>
      </c>
    </row>
    <row r="33" spans="1:36" ht="12.75">
      <c r="A33" t="s">
        <v>6</v>
      </c>
      <c r="J33">
        <f>SUM(H9:H11)</f>
        <v>14822</v>
      </c>
      <c r="K33">
        <f>SUM(D9:D11)</f>
        <v>744</v>
      </c>
      <c r="L33">
        <f>ROUND(((K33/$J33)*100),2)</f>
        <v>5.02</v>
      </c>
      <c r="M33">
        <f>SUM(E9:E11)</f>
        <v>58</v>
      </c>
      <c r="N33">
        <f>ROUND(((M33/$J33)*100),2)</f>
        <v>0.39</v>
      </c>
      <c r="O33">
        <f>SUM(B10:B11)</f>
        <v>1250</v>
      </c>
      <c r="P33">
        <f>ROUND(((O33/$J33)*100),2)</f>
        <v>8.43</v>
      </c>
      <c r="Q33">
        <f>SUM(F9:F11)</f>
        <v>6531</v>
      </c>
      <c r="R33">
        <f>ROUND(((Q33/$J33)*100),2)</f>
        <v>44.06</v>
      </c>
      <c r="S33">
        <f>SUM(G9:G11)</f>
        <v>5739</v>
      </c>
      <c r="T33">
        <f>ROUND(((S33/$J33)*100),2)</f>
        <v>38.72</v>
      </c>
      <c r="U33">
        <f>SUM(C10:C11)</f>
        <v>413</v>
      </c>
      <c r="V33">
        <f>ROUND(((U33/$J33)*100),2)</f>
        <v>2.79</v>
      </c>
      <c r="X33">
        <f>SUM(H15:H17)</f>
        <v>22888</v>
      </c>
      <c r="Y33">
        <f>SUM(D15:D17)</f>
        <v>1337</v>
      </c>
      <c r="Z33">
        <f>ROUND(((Y33/$X33)*100),2)</f>
        <v>5.84</v>
      </c>
      <c r="AA33">
        <f>SUM(E15:E17)</f>
        <v>97</v>
      </c>
      <c r="AB33">
        <f>ROUND(((AA33/$X33)*100),2)</f>
        <v>0.42</v>
      </c>
      <c r="AC33">
        <f>SUM(B15:B17)</f>
        <v>3961</v>
      </c>
      <c r="AD33">
        <f>ROUND(((AC33/$X33)*100),2)</f>
        <v>17.31</v>
      </c>
      <c r="AE33">
        <f>SUM(F15:F17)</f>
        <v>10729</v>
      </c>
      <c r="AF33">
        <f>ROUND(((AE33/$X33)*100),2)</f>
        <v>46.88</v>
      </c>
      <c r="AG33">
        <f>SUM(G15:G17)</f>
        <v>6691</v>
      </c>
      <c r="AH33">
        <f>ROUND(((AG33/$X33)*100),2)</f>
        <v>29.23</v>
      </c>
      <c r="AI33">
        <f>SUM(C15:C17)</f>
        <v>73</v>
      </c>
      <c r="AJ33">
        <f>ROUND(((AI33/$X33)*100),2)</f>
        <v>0.32</v>
      </c>
    </row>
    <row r="34" spans="1:61" ht="12.75">
      <c r="A34" t="s">
        <v>8</v>
      </c>
      <c r="J34">
        <f>SUM(Q9:Q11)</f>
        <v>30427</v>
      </c>
      <c r="K34">
        <f>SUM(K32,K33)</f>
        <v>13451</v>
      </c>
      <c r="L34">
        <f>ROUND(((K34/$J34)*100),2)</f>
        <v>44.21</v>
      </c>
      <c r="M34">
        <f>SUM(M32,M33)</f>
        <v>58</v>
      </c>
      <c r="N34">
        <f>ROUND(((M34/$J34)*100),2)</f>
        <v>0.19</v>
      </c>
      <c r="O34">
        <f>SUM(O32,O33)</f>
        <v>1955</v>
      </c>
      <c r="P34">
        <f>ROUND(((O34/$J34)*100),2)</f>
        <v>6.43</v>
      </c>
      <c r="Q34">
        <f>SUM(Q32,Q33)</f>
        <v>8201</v>
      </c>
      <c r="R34">
        <f>ROUND(((Q34/$J34)*100),2)</f>
        <v>26.95</v>
      </c>
      <c r="S34">
        <f>SUM(S32,S33)</f>
        <v>6258</v>
      </c>
      <c r="T34">
        <f>ROUND(((S34/$J34)*100),2)</f>
        <v>20.57</v>
      </c>
      <c r="U34">
        <f>SUM(U32,U33)</f>
        <v>417</v>
      </c>
      <c r="V34">
        <f>ROUND(((U34/$J34)*100),2)</f>
        <v>1.37</v>
      </c>
      <c r="X34">
        <f>SUM(Q15:Q17)</f>
        <v>48125</v>
      </c>
      <c r="Y34">
        <f>SUM(Y32,Y33)</f>
        <v>19991</v>
      </c>
      <c r="Z34">
        <f>ROUND(((Y34/$X34)*100),2)</f>
        <v>41.54</v>
      </c>
      <c r="AA34">
        <f>SUM(AA32,AA33)</f>
        <v>100</v>
      </c>
      <c r="AB34">
        <f>ROUND(((AA34/$X34)*100),2)</f>
        <v>0.21</v>
      </c>
      <c r="AC34">
        <f>SUM(AC32,AC33)</f>
        <v>4628</v>
      </c>
      <c r="AD34">
        <f>ROUND(((AC34/$X34)*100),2)</f>
        <v>9.62</v>
      </c>
      <c r="AE34">
        <f>SUM(AE32,AE33)</f>
        <v>15861</v>
      </c>
      <c r="AF34">
        <f>ROUND(((AE34/$X34)*100),2)</f>
        <v>32.96</v>
      </c>
      <c r="AG34">
        <f>SUM(AG32,AG33)</f>
        <v>7427</v>
      </c>
      <c r="AH34">
        <f>ROUND(((AG34/$X34)*100),2)</f>
        <v>15.43</v>
      </c>
      <c r="AI34">
        <f>SUM(AI32:AI33)</f>
        <v>118</v>
      </c>
      <c r="AJ34">
        <f>ROUND(((AI34/$X34)*100),2)</f>
        <v>0.25</v>
      </c>
      <c r="AU34" s="97"/>
      <c r="AW34" s="97"/>
      <c r="AY34" s="99"/>
      <c r="BA34" s="99"/>
      <c r="BC34" s="99"/>
      <c r="BE34" s="98"/>
      <c r="BG34" s="98"/>
      <c r="BI34" s="98"/>
    </row>
    <row r="36" spans="37:49" ht="15">
      <c r="AK36" s="177"/>
      <c r="AL36" s="181"/>
      <c r="AR36" s="3"/>
      <c r="AS36" s="100"/>
      <c r="AT36" s="3"/>
      <c r="AU36" s="3"/>
      <c r="AW36" s="3"/>
    </row>
    <row r="37" spans="3:38" ht="15">
      <c r="C37" t="s">
        <v>28</v>
      </c>
      <c r="D37" t="s">
        <v>70</v>
      </c>
      <c r="E37" t="s">
        <v>73</v>
      </c>
      <c r="F37" t="s">
        <v>29</v>
      </c>
      <c r="J37" t="s">
        <v>28</v>
      </c>
      <c r="K37" t="s">
        <v>70</v>
      </c>
      <c r="L37" t="s">
        <v>73</v>
      </c>
      <c r="M37" t="s">
        <v>29</v>
      </c>
      <c r="P37" t="s">
        <v>101</v>
      </c>
      <c r="Q37" t="s">
        <v>28</v>
      </c>
      <c r="R37" t="s">
        <v>70</v>
      </c>
      <c r="S37" t="s">
        <v>73</v>
      </c>
      <c r="T37" t="s">
        <v>29</v>
      </c>
      <c r="W37" t="s">
        <v>102</v>
      </c>
      <c r="X37" t="s">
        <v>28</v>
      </c>
      <c r="Y37" t="s">
        <v>70</v>
      </c>
      <c r="Z37" t="s">
        <v>73</v>
      </c>
      <c r="AA37" t="s">
        <v>29</v>
      </c>
      <c r="AB37" s="64"/>
      <c r="AC37" t="s">
        <v>109</v>
      </c>
      <c r="AD37" t="s">
        <v>28</v>
      </c>
      <c r="AE37" t="s">
        <v>70</v>
      </c>
      <c r="AF37" t="s">
        <v>73</v>
      </c>
      <c r="AG37" t="s">
        <v>29</v>
      </c>
      <c r="AH37" s="64"/>
      <c r="AI37" s="209"/>
      <c r="AK37" s="177"/>
      <c r="AL37" s="181"/>
    </row>
    <row r="38" spans="28:43" ht="15">
      <c r="AB38" s="64"/>
      <c r="AH38" s="64"/>
      <c r="AI38" s="64"/>
      <c r="AK38" s="177"/>
      <c r="AL38" s="181"/>
      <c r="AM38" s="29"/>
      <c r="AN38" s="29"/>
      <c r="AO38" s="29"/>
      <c r="AP38" s="29"/>
      <c r="AQ38" s="29"/>
    </row>
    <row r="39" spans="2:38" ht="15">
      <c r="B39">
        <f>SUM(C39:E39)</f>
        <v>62952</v>
      </c>
      <c r="C39">
        <f>SUM(S9:S20)</f>
        <v>27142</v>
      </c>
      <c r="D39">
        <f>SUM(T9:T20)</f>
        <v>30615</v>
      </c>
      <c r="E39">
        <f>SUM(U9:U20)</f>
        <v>5195</v>
      </c>
      <c r="F39">
        <f>SUM(V9:V20)</f>
        <v>12705</v>
      </c>
      <c r="H39">
        <f>SUM(J39:L39)</f>
        <v>12311</v>
      </c>
      <c r="J39">
        <f>SUM(S9:S11)</f>
        <v>5401</v>
      </c>
      <c r="K39">
        <f>SUM(T9:T11)</f>
        <v>5813</v>
      </c>
      <c r="L39">
        <f>SUM(U9:U11)</f>
        <v>1097</v>
      </c>
      <c r="M39">
        <f>SUM(V9:V11)</f>
        <v>2383</v>
      </c>
      <c r="P39">
        <f>SUM(Q39:S39)</f>
        <v>14220</v>
      </c>
      <c r="Q39">
        <f>SUM(S12:S14)</f>
        <v>6119</v>
      </c>
      <c r="R39">
        <f>SUM(T12:T14)</f>
        <v>7036</v>
      </c>
      <c r="S39">
        <f>SUM(U12:U14)</f>
        <v>1065</v>
      </c>
      <c r="T39">
        <f>SUM(V12:V14)</f>
        <v>2949</v>
      </c>
      <c r="W39">
        <f>SUM(X39:Z39)</f>
        <v>18253</v>
      </c>
      <c r="X39">
        <f>SUM(S15:S17)</f>
        <v>7572</v>
      </c>
      <c r="Y39">
        <f>SUM(T15:T17)</f>
        <v>9119</v>
      </c>
      <c r="Z39">
        <f>SUM(U15:U17)</f>
        <v>1562</v>
      </c>
      <c r="AA39">
        <f>SUM(V15:V17)</f>
        <v>3822</v>
      </c>
      <c r="AB39" s="64"/>
      <c r="AC39">
        <f>SUM(AD39:AF39)</f>
        <v>18168</v>
      </c>
      <c r="AD39">
        <f>SUM(S18:S20)</f>
        <v>8050</v>
      </c>
      <c r="AE39">
        <f>SUM(T18:T20)</f>
        <v>8647</v>
      </c>
      <c r="AF39">
        <f>SUM(U18:U20)</f>
        <v>1471</v>
      </c>
      <c r="AG39">
        <f>SUM(V18:V20)</f>
        <v>3551</v>
      </c>
      <c r="AH39" s="64"/>
      <c r="AI39" s="64"/>
      <c r="AK39" s="177"/>
      <c r="AL39" s="181"/>
    </row>
    <row r="40" spans="14:38" ht="15">
      <c r="N40" s="29"/>
      <c r="O40" s="29"/>
      <c r="U40" s="29"/>
      <c r="V40" s="29"/>
      <c r="AB40" s="135"/>
      <c r="AH40" s="64"/>
      <c r="AI40" s="64"/>
      <c r="AK40" s="206"/>
      <c r="AL40" s="207"/>
    </row>
    <row r="41" spans="3:38" ht="15">
      <c r="C41" s="65">
        <f>ROUND(((C39/$B39)*100),2)</f>
        <v>43.12</v>
      </c>
      <c r="D41" s="65">
        <f>ROUND(((D39/$B39)*100),2)</f>
        <v>48.63</v>
      </c>
      <c r="E41" s="65">
        <f>ROUND(((E39/$B39)*100),2)</f>
        <v>8.25</v>
      </c>
      <c r="F41" s="65">
        <f>ROUND(((F39/$B39)*100),2)</f>
        <v>20.18</v>
      </c>
      <c r="J41" s="65">
        <f>ROUND(((J39/$H39)*100),2)</f>
        <v>43.87</v>
      </c>
      <c r="K41" s="65">
        <f>ROUND(((K39/$H39)*100),2)</f>
        <v>47.22</v>
      </c>
      <c r="L41" s="65">
        <f>ROUND(((L39/$H39)*100),2)</f>
        <v>8.91</v>
      </c>
      <c r="M41" s="65">
        <f>ROUND(((M39/$H39)*100),2)</f>
        <v>19.36</v>
      </c>
      <c r="P41" s="29"/>
      <c r="Q41" s="65">
        <f>ROUND(((Q39/$P39)*100),2)</f>
        <v>43.03</v>
      </c>
      <c r="R41" s="65">
        <f>ROUND(((R39/$P39)*100),2)</f>
        <v>49.48</v>
      </c>
      <c r="S41" s="65">
        <f>ROUND(((S39/$P39)*100),2)</f>
        <v>7.49</v>
      </c>
      <c r="T41" s="65">
        <f>ROUND(((T39/$P39)*100),2)</f>
        <v>20.74</v>
      </c>
      <c r="W41" s="29"/>
      <c r="X41" s="65">
        <f>ROUND(((X39/$W39)*100),2)</f>
        <v>41.48</v>
      </c>
      <c r="Y41" s="65">
        <f>ROUND(((Y39/$W39)*100),2)</f>
        <v>49.96</v>
      </c>
      <c r="Z41" s="65">
        <f>ROUND(((Z39/$W39)*100),2)</f>
        <v>8.56</v>
      </c>
      <c r="AA41" s="65">
        <f>ROUND(((AA39/$W39)*100),2)</f>
        <v>20.94</v>
      </c>
      <c r="AB41" s="64"/>
      <c r="AC41" s="29"/>
      <c r="AD41" s="65">
        <f>ROUND(((AD39/$AC39)*100),2)</f>
        <v>44.31</v>
      </c>
      <c r="AE41" s="65">
        <f>ROUND(((AE39/$AC39)*100),2)</f>
        <v>47.59</v>
      </c>
      <c r="AF41" s="65">
        <f>ROUND(((AF39/$AC39)*100),2)</f>
        <v>8.1</v>
      </c>
      <c r="AG41" s="65">
        <f>ROUND(((AG39/$AC39)*100),2)</f>
        <v>19.55</v>
      </c>
      <c r="AH41" s="64"/>
      <c r="AI41" s="64"/>
      <c r="AK41" s="177"/>
      <c r="AL41" s="181"/>
    </row>
    <row r="42" spans="9:39" ht="15">
      <c r="I42" s="64"/>
      <c r="L42" s="70"/>
      <c r="R42" s="64"/>
      <c r="S42" s="64"/>
      <c r="T42" s="64"/>
      <c r="U42" s="64"/>
      <c r="V42" s="64"/>
      <c r="Y42" s="29"/>
      <c r="Z42" s="29"/>
      <c r="AA42" s="70"/>
      <c r="AF42" s="29"/>
      <c r="AH42" s="70"/>
      <c r="AK42" s="177"/>
      <c r="AL42" s="181"/>
      <c r="AM42" s="29"/>
    </row>
    <row r="43" spans="7:43" ht="15">
      <c r="G43" s="29"/>
      <c r="H43" s="29"/>
      <c r="J43" s="29"/>
      <c r="L43" s="29"/>
      <c r="M43" s="29"/>
      <c r="N43" s="29"/>
      <c r="O43" s="29"/>
      <c r="P43" s="29"/>
      <c r="Q43" s="29"/>
      <c r="R43" s="64"/>
      <c r="S43" s="64"/>
      <c r="T43" s="64"/>
      <c r="U43" s="64"/>
      <c r="V43" s="64"/>
      <c r="W43" s="29"/>
      <c r="AB43" s="29"/>
      <c r="AC43" s="29"/>
      <c r="AD43" s="29"/>
      <c r="AE43" s="29"/>
      <c r="AF43" s="29"/>
      <c r="AG43" s="29"/>
      <c r="AH43" s="29"/>
      <c r="AI43" s="29"/>
      <c r="AK43" s="177"/>
      <c r="AL43" s="181"/>
      <c r="AM43" s="29"/>
      <c r="AN43" s="29"/>
      <c r="AO43" s="29"/>
      <c r="AP43" s="29"/>
      <c r="AQ43" s="29"/>
    </row>
    <row r="44" spans="24:38" ht="15">
      <c r="X44" s="29"/>
      <c r="Y44" s="29"/>
      <c r="Z44" s="29"/>
      <c r="AA44" s="29"/>
      <c r="AK44" s="177"/>
      <c r="AL44" s="181"/>
    </row>
    <row r="45" spans="24:38" ht="15">
      <c r="X45" s="29"/>
      <c r="Y45" s="29"/>
      <c r="Z45" s="29"/>
      <c r="AA45" s="29"/>
      <c r="AK45" s="177"/>
      <c r="AL45" s="181"/>
    </row>
    <row r="46" spans="24:38" ht="15">
      <c r="X46" s="29"/>
      <c r="Y46" s="29"/>
      <c r="Z46" s="29"/>
      <c r="AA46" s="29"/>
      <c r="AK46" s="177"/>
      <c r="AL46" s="181"/>
    </row>
    <row r="47" spans="24:38" ht="15">
      <c r="X47" s="29"/>
      <c r="Y47" s="29"/>
      <c r="Z47" s="29"/>
      <c r="AA47" s="29"/>
      <c r="AK47" s="177"/>
      <c r="AL47" s="181"/>
    </row>
    <row r="48" spans="2:38" ht="15">
      <c r="B48" s="64"/>
      <c r="C48" s="64"/>
      <c r="D48" s="64"/>
      <c r="E48" s="64"/>
      <c r="F48" s="64"/>
      <c r="G48" s="64"/>
      <c r="I48" s="64"/>
      <c r="J48" s="35"/>
      <c r="K48" s="35"/>
      <c r="L48" s="35"/>
      <c r="M48" s="35"/>
      <c r="N48" s="35"/>
      <c r="O48" s="35"/>
      <c r="X48" s="29"/>
      <c r="Y48" s="29"/>
      <c r="Z48" s="29"/>
      <c r="AA48" s="29"/>
      <c r="AK48" s="177"/>
      <c r="AL48" s="181"/>
    </row>
    <row r="49" spans="2:38" ht="15">
      <c r="B49" s="35"/>
      <c r="C49" s="35"/>
      <c r="D49" s="35"/>
      <c r="E49" s="35"/>
      <c r="F49" s="35"/>
      <c r="G49" s="35"/>
      <c r="I49" s="64"/>
      <c r="J49" s="35"/>
      <c r="K49" s="35"/>
      <c r="L49" s="35"/>
      <c r="M49" s="35"/>
      <c r="N49" s="35"/>
      <c r="O49" s="35"/>
      <c r="P49" s="64"/>
      <c r="Q49" s="64"/>
      <c r="X49" s="29"/>
      <c r="Y49" s="29"/>
      <c r="Z49" s="29"/>
      <c r="AA49" s="29"/>
      <c r="AK49" s="177"/>
      <c r="AL49" s="181"/>
    </row>
    <row r="50" spans="2:38" ht="1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X50" s="29"/>
      <c r="Y50" s="29"/>
      <c r="Z50" s="29"/>
      <c r="AA50" s="29"/>
      <c r="AK50" s="177"/>
      <c r="AL50" s="181"/>
    </row>
    <row r="51" spans="2:38" ht="1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X51" s="29"/>
      <c r="Y51" s="29"/>
      <c r="Z51" s="29"/>
      <c r="AA51" s="29"/>
      <c r="AK51" s="177"/>
      <c r="AL51" s="181"/>
    </row>
    <row r="52" spans="2:15" ht="12.7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2:42" ht="12.7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AB53" s="184"/>
      <c r="AC53" s="184"/>
      <c r="AD53" s="184"/>
      <c r="AE53" s="184"/>
      <c r="AF53" s="184"/>
      <c r="AG53" s="184"/>
      <c r="AH53" s="3"/>
      <c r="AI53" s="3"/>
      <c r="AJ53" s="3"/>
      <c r="AK53" s="3"/>
      <c r="AL53" s="208"/>
      <c r="AM53" s="3"/>
      <c r="AN53" s="3"/>
      <c r="AO53" s="3"/>
      <c r="AP53" s="3"/>
    </row>
    <row r="54" spans="2:43" ht="12.7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AQ54" s="3"/>
    </row>
    <row r="55" spans="2:15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4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2" sqref="A22"/>
    </sheetView>
  </sheetViews>
  <sheetFormatPr defaultColWidth="9.140625" defaultRowHeight="12.75"/>
  <cols>
    <col min="1" max="1" width="11.00390625" style="0" customWidth="1"/>
    <col min="2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24" max="24" width="10.7109375" style="0" bestFit="1" customWidth="1"/>
    <col min="52" max="52" width="8.28125" style="0" customWidth="1"/>
    <col min="53" max="53" width="7.28125" style="0" customWidth="1"/>
    <col min="54" max="54" width="6.8515625" style="0" customWidth="1"/>
    <col min="55" max="55" width="7.57421875" style="0" customWidth="1"/>
    <col min="56" max="56" width="6.421875" style="0" customWidth="1"/>
    <col min="57" max="57" width="7.421875" style="0" customWidth="1"/>
    <col min="58" max="58" width="6.7109375" style="0" customWidth="1"/>
    <col min="59" max="59" width="7.421875" style="0" customWidth="1"/>
    <col min="60" max="60" width="7.7109375" style="0" customWidth="1"/>
    <col min="61" max="61" width="7.00390625" style="0" customWidth="1"/>
  </cols>
  <sheetData>
    <row r="1" spans="27:37" ht="12.75">
      <c r="AA1" s="3"/>
      <c r="AB1" s="178"/>
      <c r="AC1" s="178"/>
      <c r="AD1" s="179"/>
      <c r="AE1" s="179"/>
      <c r="AF1" s="180"/>
      <c r="AG1" s="179"/>
      <c r="AH1" s="178"/>
      <c r="AI1" s="178"/>
      <c r="AJ1" s="178"/>
      <c r="AK1" s="178"/>
    </row>
    <row r="2" spans="1:37" ht="18">
      <c r="A2" s="13" t="s">
        <v>86</v>
      </c>
      <c r="Z2" s="3"/>
      <c r="AA2" s="178"/>
      <c r="AB2" s="178"/>
      <c r="AC2" s="179"/>
      <c r="AD2" s="179"/>
      <c r="AE2" s="180"/>
      <c r="AF2" s="179"/>
      <c r="AG2" s="178"/>
      <c r="AH2" s="178"/>
      <c r="AI2" s="178"/>
      <c r="AJ2" s="178"/>
      <c r="AK2" s="178"/>
    </row>
    <row r="3" spans="26:36" ht="12.75">
      <c r="Z3" s="3"/>
      <c r="AI3" s="3"/>
      <c r="AJ3" s="3"/>
    </row>
    <row r="5" spans="1:66" ht="15.75">
      <c r="A5" s="3"/>
      <c r="B5" s="15" t="s">
        <v>11</v>
      </c>
      <c r="C5" s="16"/>
      <c r="D5" s="16"/>
      <c r="E5" s="16"/>
      <c r="F5" s="16"/>
      <c r="G5" s="16"/>
      <c r="H5" s="16"/>
      <c r="I5" s="27"/>
      <c r="J5" s="16"/>
      <c r="K5" s="16"/>
      <c r="L5" s="16"/>
      <c r="M5" s="16"/>
      <c r="N5" s="16"/>
      <c r="O5" s="16"/>
      <c r="P5" s="16"/>
      <c r="Q5" s="16"/>
      <c r="BH5" t="s">
        <v>6</v>
      </c>
      <c r="BK5" t="s">
        <v>7</v>
      </c>
      <c r="BN5" t="s">
        <v>78</v>
      </c>
    </row>
    <row r="6" spans="1:66" ht="12.75">
      <c r="A6" s="16"/>
      <c r="B6" s="26" t="s">
        <v>6</v>
      </c>
      <c r="C6" s="18"/>
      <c r="D6" s="18"/>
      <c r="E6" s="18"/>
      <c r="F6" s="19"/>
      <c r="G6" s="19"/>
      <c r="H6" s="17" t="s">
        <v>8</v>
      </c>
      <c r="I6" s="20"/>
      <c r="J6" s="26" t="s">
        <v>7</v>
      </c>
      <c r="K6" s="19"/>
      <c r="L6" s="19"/>
      <c r="M6" s="19"/>
      <c r="N6" s="18"/>
      <c r="O6" s="19"/>
      <c r="P6" s="17" t="s">
        <v>8</v>
      </c>
      <c r="Q6" s="21" t="s">
        <v>8</v>
      </c>
      <c r="S6" s="62" t="s">
        <v>26</v>
      </c>
      <c r="T6" s="62" t="s">
        <v>70</v>
      </c>
      <c r="U6" t="s">
        <v>73</v>
      </c>
      <c r="V6" t="s">
        <v>29</v>
      </c>
      <c r="X6" s="29"/>
      <c r="Y6" s="70"/>
      <c r="Z6" s="97" t="s">
        <v>75</v>
      </c>
      <c r="AA6" s="97" t="s">
        <v>75</v>
      </c>
      <c r="AB6" s="70"/>
      <c r="AC6" s="70"/>
      <c r="AD6" s="70"/>
      <c r="AE6" s="70"/>
      <c r="AF6" s="70"/>
      <c r="AG6" s="70" t="s">
        <v>80</v>
      </c>
      <c r="BD6" s="70" t="s">
        <v>80</v>
      </c>
      <c r="BI6" s="70" t="s">
        <v>64</v>
      </c>
      <c r="BL6" s="70" t="s">
        <v>66</v>
      </c>
      <c r="BN6" s="70" t="s">
        <v>66</v>
      </c>
    </row>
    <row r="7" spans="1:63" ht="12.75">
      <c r="A7" s="16"/>
      <c r="B7" s="17" t="s">
        <v>68</v>
      </c>
      <c r="C7" s="18">
        <v>19</v>
      </c>
      <c r="D7" s="18" t="s">
        <v>1</v>
      </c>
      <c r="E7" s="18" t="s">
        <v>2</v>
      </c>
      <c r="F7" s="18" t="s">
        <v>3</v>
      </c>
      <c r="G7" s="18" t="s">
        <v>4</v>
      </c>
      <c r="H7" s="22" t="s">
        <v>6</v>
      </c>
      <c r="I7" s="23"/>
      <c r="J7" s="17" t="s">
        <v>68</v>
      </c>
      <c r="K7" s="18">
        <v>19</v>
      </c>
      <c r="L7" s="18" t="s">
        <v>1</v>
      </c>
      <c r="M7" s="18" t="s">
        <v>2</v>
      </c>
      <c r="N7" s="24" t="s">
        <v>3</v>
      </c>
      <c r="O7" s="18" t="s">
        <v>4</v>
      </c>
      <c r="P7" s="22" t="s">
        <v>7</v>
      </c>
      <c r="Q7" s="25" t="s">
        <v>9</v>
      </c>
      <c r="X7" s="97" t="s">
        <v>74</v>
      </c>
      <c r="Y7" s="97" t="s">
        <v>70</v>
      </c>
      <c r="Z7" s="97" t="s">
        <v>76</v>
      </c>
      <c r="AA7" s="97" t="s">
        <v>77</v>
      </c>
      <c r="AB7" s="99" t="s">
        <v>51</v>
      </c>
      <c r="AC7" s="99" t="s">
        <v>52</v>
      </c>
      <c r="AD7" s="99" t="s">
        <v>53</v>
      </c>
      <c r="AE7" s="98" t="s">
        <v>50</v>
      </c>
      <c r="AF7" s="98" t="s">
        <v>47</v>
      </c>
      <c r="AG7" s="98" t="s">
        <v>30</v>
      </c>
      <c r="AI7" s="97" t="s">
        <v>75</v>
      </c>
      <c r="AL7" s="97" t="s">
        <v>75</v>
      </c>
      <c r="AM7" s="98" t="s">
        <v>48</v>
      </c>
      <c r="AN7" s="98" t="s">
        <v>49</v>
      </c>
      <c r="AO7" s="99" t="s">
        <v>51</v>
      </c>
      <c r="AP7" s="98" t="s">
        <v>48</v>
      </c>
      <c r="AQ7" s="98" t="s">
        <v>49</v>
      </c>
      <c r="AR7" s="99" t="s">
        <v>52</v>
      </c>
      <c r="AS7" s="98" t="s">
        <v>48</v>
      </c>
      <c r="AT7" s="98" t="s">
        <v>49</v>
      </c>
      <c r="AU7" s="99" t="s">
        <v>53</v>
      </c>
      <c r="AV7" s="98" t="s">
        <v>48</v>
      </c>
      <c r="AW7" s="98" t="s">
        <v>49</v>
      </c>
      <c r="AX7" s="98" t="s">
        <v>50</v>
      </c>
      <c r="AY7" s="98" t="s">
        <v>48</v>
      </c>
      <c r="AZ7" s="98" t="s">
        <v>49</v>
      </c>
      <c r="BA7" s="98" t="s">
        <v>47</v>
      </c>
      <c r="BB7" s="98" t="s">
        <v>48</v>
      </c>
      <c r="BC7" s="98" t="s">
        <v>49</v>
      </c>
      <c r="BD7" s="98" t="s">
        <v>30</v>
      </c>
      <c r="BE7" s="98" t="s">
        <v>48</v>
      </c>
      <c r="BF7" s="98" t="s">
        <v>49</v>
      </c>
      <c r="BH7" s="98" t="s">
        <v>63</v>
      </c>
      <c r="BK7" s="70" t="s">
        <v>65</v>
      </c>
    </row>
    <row r="8" spans="2:38" ht="12.75">
      <c r="B8" s="31" t="s">
        <v>17</v>
      </c>
      <c r="C8" s="31" t="s">
        <v>24</v>
      </c>
      <c r="D8" s="31" t="s">
        <v>15</v>
      </c>
      <c r="E8" s="31" t="s">
        <v>16</v>
      </c>
      <c r="F8" s="31" t="s">
        <v>18</v>
      </c>
      <c r="G8" s="31" t="s">
        <v>19</v>
      </c>
      <c r="H8" s="31"/>
      <c r="I8" s="52"/>
      <c r="J8" s="31" t="s">
        <v>24</v>
      </c>
      <c r="K8" s="31" t="s">
        <v>17</v>
      </c>
      <c r="L8" s="31" t="s">
        <v>19</v>
      </c>
      <c r="M8" s="31" t="s">
        <v>18</v>
      </c>
      <c r="N8" s="31" t="s">
        <v>16</v>
      </c>
      <c r="O8" s="31" t="s">
        <v>15</v>
      </c>
      <c r="P8" s="32"/>
      <c r="Q8" s="32"/>
      <c r="AI8" s="97" t="s">
        <v>76</v>
      </c>
      <c r="AJ8" s="98" t="s">
        <v>48</v>
      </c>
      <c r="AK8" s="98" t="s">
        <v>49</v>
      </c>
      <c r="AL8" s="97" t="s">
        <v>77</v>
      </c>
    </row>
    <row r="9" spans="1:66" ht="12.75">
      <c r="A9" t="s">
        <v>32</v>
      </c>
      <c r="B9">
        <v>0</v>
      </c>
      <c r="C9">
        <v>30</v>
      </c>
      <c r="D9">
        <v>0</v>
      </c>
      <c r="E9">
        <v>0</v>
      </c>
      <c r="F9">
        <v>150</v>
      </c>
      <c r="G9">
        <v>436</v>
      </c>
      <c r="H9">
        <f>SUM(B9:G9)</f>
        <v>616</v>
      </c>
      <c r="I9" s="34" t="s">
        <v>5</v>
      </c>
      <c r="J9">
        <v>0</v>
      </c>
      <c r="K9">
        <v>129</v>
      </c>
      <c r="L9">
        <v>0</v>
      </c>
      <c r="M9">
        <v>0</v>
      </c>
      <c r="N9">
        <v>2</v>
      </c>
      <c r="O9">
        <v>274</v>
      </c>
      <c r="P9">
        <f aca="true" t="shared" si="0" ref="P9:P18">SUM(J9:O9)</f>
        <v>405</v>
      </c>
      <c r="Q9">
        <f>H9+P9</f>
        <v>1021</v>
      </c>
      <c r="S9">
        <f aca="true" t="shared" si="1" ref="S9:T11">X9</f>
        <v>194</v>
      </c>
      <c r="T9">
        <f t="shared" si="1"/>
        <v>6</v>
      </c>
      <c r="U9">
        <f aca="true" t="shared" si="2" ref="U9:U14">AA9</f>
        <v>73</v>
      </c>
      <c r="V9">
        <f aca="true" t="shared" si="3" ref="V9:V14">Z9+AE9</f>
        <v>102</v>
      </c>
      <c r="X9">
        <f>SUM(AB9:AE9)+Z9</f>
        <v>194</v>
      </c>
      <c r="Y9">
        <f>AG9+AF9</f>
        <v>6</v>
      </c>
      <c r="Z9" s="129">
        <v>23</v>
      </c>
      <c r="AA9" s="129">
        <v>73</v>
      </c>
      <c r="AB9" s="129">
        <v>52</v>
      </c>
      <c r="AC9" s="129">
        <v>17</v>
      </c>
      <c r="AD9" s="129">
        <v>23</v>
      </c>
      <c r="AE9" s="129">
        <v>79</v>
      </c>
      <c r="AF9" s="129">
        <v>0</v>
      </c>
      <c r="AG9" s="129">
        <v>6</v>
      </c>
      <c r="AI9">
        <v>23</v>
      </c>
      <c r="AJ9">
        <v>7</v>
      </c>
      <c r="AK9">
        <v>16</v>
      </c>
      <c r="AL9">
        <v>73</v>
      </c>
      <c r="AM9">
        <v>73</v>
      </c>
      <c r="AN9">
        <v>0</v>
      </c>
      <c r="AO9">
        <v>54</v>
      </c>
      <c r="AP9">
        <v>37</v>
      </c>
      <c r="AQ9">
        <v>17</v>
      </c>
      <c r="AR9">
        <v>17</v>
      </c>
      <c r="AS9">
        <v>17</v>
      </c>
      <c r="AT9">
        <v>0</v>
      </c>
      <c r="AU9">
        <v>23</v>
      </c>
      <c r="AV9">
        <v>8</v>
      </c>
      <c r="AW9">
        <v>15</v>
      </c>
      <c r="AX9">
        <v>77</v>
      </c>
      <c r="AY9">
        <v>33</v>
      </c>
      <c r="AZ9">
        <v>44</v>
      </c>
      <c r="BA9">
        <v>0</v>
      </c>
      <c r="BB9">
        <v>0</v>
      </c>
      <c r="BC9">
        <v>0</v>
      </c>
      <c r="BD9">
        <v>6</v>
      </c>
      <c r="BE9">
        <v>6</v>
      </c>
      <c r="BF9">
        <v>0</v>
      </c>
      <c r="BH9">
        <v>137</v>
      </c>
      <c r="BI9">
        <f>H9+BH9</f>
        <v>753</v>
      </c>
      <c r="BK9">
        <v>346</v>
      </c>
      <c r="BL9">
        <f>P9+BK9</f>
        <v>751</v>
      </c>
      <c r="BN9">
        <f>BI9+BL9</f>
        <v>1504</v>
      </c>
    </row>
    <row r="10" spans="1:66" ht="12.75">
      <c r="A10" t="s">
        <v>33</v>
      </c>
      <c r="B10">
        <v>0</v>
      </c>
      <c r="C10">
        <v>41</v>
      </c>
      <c r="D10">
        <v>0</v>
      </c>
      <c r="E10">
        <v>0</v>
      </c>
      <c r="F10">
        <v>128</v>
      </c>
      <c r="G10">
        <v>449</v>
      </c>
      <c r="H10">
        <f>SUM(B10:G10)</f>
        <v>618</v>
      </c>
      <c r="I10" s="34" t="s">
        <v>5</v>
      </c>
      <c r="J10">
        <v>0</v>
      </c>
      <c r="K10">
        <v>148</v>
      </c>
      <c r="L10">
        <v>0</v>
      </c>
      <c r="M10">
        <v>0</v>
      </c>
      <c r="N10">
        <v>1</v>
      </c>
      <c r="O10">
        <v>249</v>
      </c>
      <c r="P10">
        <f>SUM(J10:O10)</f>
        <v>398</v>
      </c>
      <c r="Q10">
        <f>H10+P10</f>
        <v>1016</v>
      </c>
      <c r="S10">
        <f t="shared" si="1"/>
        <v>173</v>
      </c>
      <c r="T10">
        <f t="shared" si="1"/>
        <v>1</v>
      </c>
      <c r="U10">
        <f t="shared" si="2"/>
        <v>70</v>
      </c>
      <c r="V10">
        <f t="shared" si="3"/>
        <v>84</v>
      </c>
      <c r="X10">
        <f aca="true" t="shared" si="4" ref="X10:X17">SUM(AB10:AE10)+Z10</f>
        <v>173</v>
      </c>
      <c r="Y10">
        <f aca="true" t="shared" si="5" ref="Y10:Y17">AG10+AF10</f>
        <v>1</v>
      </c>
      <c r="Z10" s="129">
        <v>21</v>
      </c>
      <c r="AA10" s="129">
        <v>70</v>
      </c>
      <c r="AB10" s="129">
        <v>55</v>
      </c>
      <c r="AC10" s="129">
        <v>15</v>
      </c>
      <c r="AD10" s="129">
        <v>19</v>
      </c>
      <c r="AE10" s="129">
        <v>63</v>
      </c>
      <c r="AF10" s="129">
        <v>0</v>
      </c>
      <c r="AG10" s="129">
        <v>1</v>
      </c>
      <c r="AI10">
        <v>21</v>
      </c>
      <c r="AJ10">
        <v>5</v>
      </c>
      <c r="AK10">
        <v>16</v>
      </c>
      <c r="AL10">
        <v>70</v>
      </c>
      <c r="AM10">
        <v>70</v>
      </c>
      <c r="AN10">
        <v>0</v>
      </c>
      <c r="AO10">
        <v>55</v>
      </c>
      <c r="AP10">
        <v>39</v>
      </c>
      <c r="AQ10">
        <v>16</v>
      </c>
      <c r="AR10">
        <v>15</v>
      </c>
      <c r="AS10">
        <v>15</v>
      </c>
      <c r="AT10">
        <v>0</v>
      </c>
      <c r="AU10">
        <v>19</v>
      </c>
      <c r="AV10">
        <v>3</v>
      </c>
      <c r="AW10">
        <v>16</v>
      </c>
      <c r="AX10">
        <v>63</v>
      </c>
      <c r="AY10">
        <v>25</v>
      </c>
      <c r="AZ10">
        <v>38</v>
      </c>
      <c r="BA10">
        <v>0</v>
      </c>
      <c r="BB10">
        <v>0</v>
      </c>
      <c r="BC10">
        <v>0</v>
      </c>
      <c r="BD10">
        <v>1</v>
      </c>
      <c r="BE10">
        <v>1</v>
      </c>
      <c r="BF10">
        <v>1</v>
      </c>
      <c r="BH10">
        <v>126</v>
      </c>
      <c r="BI10">
        <f aca="true" t="shared" si="6" ref="BI10:BI17">H10+BH10</f>
        <v>744</v>
      </c>
      <c r="BK10">
        <v>271</v>
      </c>
      <c r="BL10">
        <f aca="true" t="shared" si="7" ref="BL10:BL20">P10+BK10</f>
        <v>669</v>
      </c>
      <c r="BN10">
        <f aca="true" t="shared" si="8" ref="BN10:BN20">BI10+BL10</f>
        <v>1413</v>
      </c>
    </row>
    <row r="11" spans="1:66" ht="12.75">
      <c r="A11" t="s">
        <v>34</v>
      </c>
      <c r="B11">
        <v>142</v>
      </c>
      <c r="C11">
        <v>39</v>
      </c>
      <c r="D11">
        <v>0</v>
      </c>
      <c r="E11">
        <v>27</v>
      </c>
      <c r="F11">
        <v>116</v>
      </c>
      <c r="G11">
        <v>454</v>
      </c>
      <c r="H11">
        <f>SUM(B11:G11)</f>
        <v>778</v>
      </c>
      <c r="I11" s="34">
        <v>234</v>
      </c>
      <c r="J11">
        <v>0</v>
      </c>
      <c r="K11">
        <v>148</v>
      </c>
      <c r="L11">
        <v>70</v>
      </c>
      <c r="M11">
        <v>2</v>
      </c>
      <c r="N11">
        <v>0</v>
      </c>
      <c r="O11">
        <v>224</v>
      </c>
      <c r="P11">
        <v>444</v>
      </c>
      <c r="Q11">
        <f>H11+P11</f>
        <v>1222</v>
      </c>
      <c r="S11">
        <f t="shared" si="1"/>
        <v>149</v>
      </c>
      <c r="T11">
        <f t="shared" si="1"/>
        <v>0</v>
      </c>
      <c r="U11">
        <f t="shared" si="2"/>
        <v>68</v>
      </c>
      <c r="V11">
        <f t="shared" si="3"/>
        <v>66</v>
      </c>
      <c r="X11">
        <f t="shared" si="4"/>
        <v>149</v>
      </c>
      <c r="Y11">
        <f t="shared" si="5"/>
        <v>0</v>
      </c>
      <c r="Z11">
        <v>20</v>
      </c>
      <c r="AA11">
        <v>68</v>
      </c>
      <c r="AB11">
        <v>49</v>
      </c>
      <c r="AC11">
        <v>18</v>
      </c>
      <c r="AD11">
        <v>16</v>
      </c>
      <c r="AE11">
        <v>46</v>
      </c>
      <c r="AF11" s="129">
        <v>0</v>
      </c>
      <c r="AG11" s="129">
        <v>0</v>
      </c>
      <c r="AI11">
        <v>20</v>
      </c>
      <c r="AJ11">
        <v>2</v>
      </c>
      <c r="AK11">
        <v>18</v>
      </c>
      <c r="AL11">
        <v>68</v>
      </c>
      <c r="AM11">
        <v>68</v>
      </c>
      <c r="AN11">
        <v>0</v>
      </c>
      <c r="AO11">
        <v>49</v>
      </c>
      <c r="AP11">
        <v>33</v>
      </c>
      <c r="AQ11">
        <v>16</v>
      </c>
      <c r="AR11">
        <v>18</v>
      </c>
      <c r="AS11">
        <v>18</v>
      </c>
      <c r="AT11">
        <v>0</v>
      </c>
      <c r="AU11">
        <v>16</v>
      </c>
      <c r="AV11">
        <v>1</v>
      </c>
      <c r="AW11">
        <v>15</v>
      </c>
      <c r="AX11">
        <v>46</v>
      </c>
      <c r="AY11">
        <v>13</v>
      </c>
      <c r="AZ11">
        <v>29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H11">
        <v>145</v>
      </c>
      <c r="BI11">
        <f t="shared" si="6"/>
        <v>923</v>
      </c>
      <c r="BK11">
        <v>235</v>
      </c>
      <c r="BL11">
        <f t="shared" si="7"/>
        <v>679</v>
      </c>
      <c r="BN11">
        <f t="shared" si="8"/>
        <v>1602</v>
      </c>
    </row>
    <row r="12" spans="1:66" ht="12.75">
      <c r="A12" t="s">
        <v>35</v>
      </c>
      <c r="B12">
        <v>345</v>
      </c>
      <c r="C12">
        <v>63</v>
      </c>
      <c r="D12">
        <v>0</v>
      </c>
      <c r="E12">
        <v>37</v>
      </c>
      <c r="F12">
        <v>178</v>
      </c>
      <c r="G12">
        <v>305</v>
      </c>
      <c r="H12">
        <f aca="true" t="shared" si="9" ref="H12:H20">SUM(B12:G12)</f>
        <v>928</v>
      </c>
      <c r="I12" s="34" t="s">
        <v>5</v>
      </c>
      <c r="J12">
        <v>0</v>
      </c>
      <c r="K12">
        <v>78</v>
      </c>
      <c r="L12">
        <v>121</v>
      </c>
      <c r="M12">
        <v>12</v>
      </c>
      <c r="N12">
        <v>0</v>
      </c>
      <c r="O12">
        <v>154</v>
      </c>
      <c r="P12">
        <f t="shared" si="0"/>
        <v>365</v>
      </c>
      <c r="Q12">
        <f>H12+P12</f>
        <v>1293</v>
      </c>
      <c r="S12">
        <f aca="true" t="shared" si="10" ref="S12:T14">X12</f>
        <v>98</v>
      </c>
      <c r="T12">
        <f t="shared" si="10"/>
        <v>2</v>
      </c>
      <c r="U12">
        <f t="shared" si="2"/>
        <v>49</v>
      </c>
      <c r="V12">
        <f t="shared" si="3"/>
        <v>44</v>
      </c>
      <c r="X12">
        <f t="shared" si="4"/>
        <v>98</v>
      </c>
      <c r="Y12">
        <f t="shared" si="5"/>
        <v>2</v>
      </c>
      <c r="Z12">
        <v>11</v>
      </c>
      <c r="AA12">
        <v>49</v>
      </c>
      <c r="AB12">
        <v>27</v>
      </c>
      <c r="AC12">
        <v>15</v>
      </c>
      <c r="AD12">
        <v>12</v>
      </c>
      <c r="AE12">
        <v>33</v>
      </c>
      <c r="AF12" s="129">
        <v>0</v>
      </c>
      <c r="AG12" s="129">
        <v>2</v>
      </c>
      <c r="AI12">
        <v>11</v>
      </c>
      <c r="AJ12">
        <v>0</v>
      </c>
      <c r="AK12">
        <v>11</v>
      </c>
      <c r="AL12">
        <v>49</v>
      </c>
      <c r="AM12">
        <v>49</v>
      </c>
      <c r="AN12">
        <v>0</v>
      </c>
      <c r="AO12">
        <v>27</v>
      </c>
      <c r="AP12">
        <v>15</v>
      </c>
      <c r="AQ12">
        <v>12</v>
      </c>
      <c r="AR12">
        <v>15</v>
      </c>
      <c r="AS12">
        <v>15</v>
      </c>
      <c r="AT12">
        <v>0</v>
      </c>
      <c r="AU12">
        <v>12</v>
      </c>
      <c r="AV12">
        <v>4</v>
      </c>
      <c r="AW12">
        <v>8</v>
      </c>
      <c r="AX12">
        <v>33</v>
      </c>
      <c r="AY12">
        <v>16</v>
      </c>
      <c r="AZ12">
        <v>17</v>
      </c>
      <c r="BA12">
        <v>0</v>
      </c>
      <c r="BB12">
        <v>0</v>
      </c>
      <c r="BC12">
        <v>0</v>
      </c>
      <c r="BD12">
        <v>2</v>
      </c>
      <c r="BE12">
        <v>2</v>
      </c>
      <c r="BF12">
        <v>2</v>
      </c>
      <c r="BH12">
        <v>148</v>
      </c>
      <c r="BI12">
        <f t="shared" si="6"/>
        <v>1076</v>
      </c>
      <c r="BK12">
        <v>245</v>
      </c>
      <c r="BL12">
        <f t="shared" si="7"/>
        <v>610</v>
      </c>
      <c r="BN12">
        <f t="shared" si="8"/>
        <v>1686</v>
      </c>
    </row>
    <row r="13" spans="1:66" ht="12.75">
      <c r="A13" t="s">
        <v>36</v>
      </c>
      <c r="B13">
        <v>26</v>
      </c>
      <c r="C13">
        <v>82</v>
      </c>
      <c r="D13">
        <v>0</v>
      </c>
      <c r="E13">
        <v>17</v>
      </c>
      <c r="F13">
        <v>327</v>
      </c>
      <c r="G13">
        <v>594</v>
      </c>
      <c r="H13">
        <f t="shared" si="9"/>
        <v>1046</v>
      </c>
      <c r="I13" s="34" t="s">
        <v>5</v>
      </c>
      <c r="J13">
        <v>0</v>
      </c>
      <c r="K13">
        <v>144</v>
      </c>
      <c r="L13">
        <v>18</v>
      </c>
      <c r="M13">
        <v>0</v>
      </c>
      <c r="N13">
        <v>3</v>
      </c>
      <c r="O13">
        <v>270</v>
      </c>
      <c r="P13">
        <f t="shared" si="0"/>
        <v>435</v>
      </c>
      <c r="Q13">
        <f>H13+P13</f>
        <v>1481</v>
      </c>
      <c r="S13">
        <f t="shared" si="10"/>
        <v>175</v>
      </c>
      <c r="T13">
        <f t="shared" si="10"/>
        <v>2</v>
      </c>
      <c r="U13">
        <f t="shared" si="2"/>
        <v>82</v>
      </c>
      <c r="V13">
        <f t="shared" si="3"/>
        <v>78</v>
      </c>
      <c r="X13">
        <f t="shared" si="4"/>
        <v>175</v>
      </c>
      <c r="Y13">
        <f t="shared" si="5"/>
        <v>2</v>
      </c>
      <c r="Z13">
        <v>20</v>
      </c>
      <c r="AA13">
        <v>82</v>
      </c>
      <c r="AB13">
        <v>57</v>
      </c>
      <c r="AC13">
        <v>21</v>
      </c>
      <c r="AD13">
        <v>19</v>
      </c>
      <c r="AE13">
        <v>58</v>
      </c>
      <c r="AF13" s="129">
        <v>0</v>
      </c>
      <c r="AG13" s="129">
        <v>2</v>
      </c>
      <c r="AI13">
        <v>20</v>
      </c>
      <c r="AJ13">
        <v>2</v>
      </c>
      <c r="AK13">
        <v>18</v>
      </c>
      <c r="AL13">
        <v>82</v>
      </c>
      <c r="AM13">
        <v>82</v>
      </c>
      <c r="AN13">
        <v>0</v>
      </c>
      <c r="AO13">
        <v>57</v>
      </c>
      <c r="AP13">
        <v>40</v>
      </c>
      <c r="AQ13">
        <v>17</v>
      </c>
      <c r="AR13">
        <v>21</v>
      </c>
      <c r="AS13">
        <v>21</v>
      </c>
      <c r="AT13">
        <v>0</v>
      </c>
      <c r="AU13">
        <v>19</v>
      </c>
      <c r="AV13">
        <v>3</v>
      </c>
      <c r="AW13">
        <v>16</v>
      </c>
      <c r="AX13">
        <v>58</v>
      </c>
      <c r="AY13">
        <v>24</v>
      </c>
      <c r="AZ13">
        <v>34</v>
      </c>
      <c r="BA13">
        <v>0</v>
      </c>
      <c r="BB13">
        <v>0</v>
      </c>
      <c r="BC13">
        <v>0</v>
      </c>
      <c r="BD13">
        <v>2</v>
      </c>
      <c r="BE13">
        <v>1</v>
      </c>
      <c r="BF13">
        <v>1</v>
      </c>
      <c r="BH13">
        <v>145</v>
      </c>
      <c r="BI13">
        <f t="shared" si="6"/>
        <v>1191</v>
      </c>
      <c r="BK13">
        <v>617</v>
      </c>
      <c r="BL13">
        <f t="shared" si="7"/>
        <v>1052</v>
      </c>
      <c r="BN13">
        <f t="shared" si="8"/>
        <v>2243</v>
      </c>
    </row>
    <row r="14" spans="1:66" ht="12.75">
      <c r="A14" t="s">
        <v>37</v>
      </c>
      <c r="B14">
        <v>304</v>
      </c>
      <c r="C14">
        <v>73</v>
      </c>
      <c r="D14">
        <v>0</v>
      </c>
      <c r="E14">
        <v>29</v>
      </c>
      <c r="F14">
        <v>239</v>
      </c>
      <c r="G14">
        <v>456</v>
      </c>
      <c r="H14">
        <f t="shared" si="9"/>
        <v>1101</v>
      </c>
      <c r="I14" s="34" t="s">
        <v>5</v>
      </c>
      <c r="J14" s="128">
        <v>1</v>
      </c>
      <c r="K14" s="128">
        <v>126</v>
      </c>
      <c r="L14" s="128">
        <v>109</v>
      </c>
      <c r="M14" s="128">
        <v>27</v>
      </c>
      <c r="N14" s="128">
        <v>2</v>
      </c>
      <c r="O14" s="128">
        <v>210</v>
      </c>
      <c r="P14">
        <f t="shared" si="0"/>
        <v>475</v>
      </c>
      <c r="Q14">
        <f aca="true" t="shared" si="11" ref="Q14:Q20">H14+P14</f>
        <v>1576</v>
      </c>
      <c r="S14">
        <f t="shared" si="10"/>
        <v>115</v>
      </c>
      <c r="T14">
        <f t="shared" si="10"/>
        <v>2</v>
      </c>
      <c r="U14">
        <f t="shared" si="2"/>
        <v>69</v>
      </c>
      <c r="V14">
        <f t="shared" si="3"/>
        <v>49</v>
      </c>
      <c r="X14">
        <f t="shared" si="4"/>
        <v>115</v>
      </c>
      <c r="Y14">
        <f t="shared" si="5"/>
        <v>2</v>
      </c>
      <c r="Z14">
        <v>21</v>
      </c>
      <c r="AA14">
        <v>69</v>
      </c>
      <c r="AB14">
        <v>40</v>
      </c>
      <c r="AC14">
        <v>11</v>
      </c>
      <c r="AD14">
        <v>15</v>
      </c>
      <c r="AE14">
        <v>28</v>
      </c>
      <c r="AF14" s="129">
        <v>0</v>
      </c>
      <c r="AG14" s="129">
        <v>2</v>
      </c>
      <c r="AI14">
        <v>21</v>
      </c>
      <c r="AJ14">
        <v>5</v>
      </c>
      <c r="AK14">
        <v>16</v>
      </c>
      <c r="AL14">
        <v>69</v>
      </c>
      <c r="AM14">
        <v>67</v>
      </c>
      <c r="AN14">
        <v>0</v>
      </c>
      <c r="AO14">
        <v>40</v>
      </c>
      <c r="AP14">
        <v>29</v>
      </c>
      <c r="AQ14">
        <v>11</v>
      </c>
      <c r="AR14">
        <v>11</v>
      </c>
      <c r="AS14">
        <v>11</v>
      </c>
      <c r="AT14">
        <v>0</v>
      </c>
      <c r="AU14">
        <v>15</v>
      </c>
      <c r="AV14">
        <v>5</v>
      </c>
      <c r="AW14">
        <v>10</v>
      </c>
      <c r="AX14">
        <v>28</v>
      </c>
      <c r="AY14">
        <v>8</v>
      </c>
      <c r="AZ14">
        <v>20</v>
      </c>
      <c r="BA14">
        <v>0</v>
      </c>
      <c r="BB14">
        <v>0</v>
      </c>
      <c r="BC14">
        <v>0</v>
      </c>
      <c r="BD14">
        <v>2</v>
      </c>
      <c r="BE14">
        <v>2</v>
      </c>
      <c r="BF14">
        <v>2</v>
      </c>
      <c r="BH14">
        <v>133</v>
      </c>
      <c r="BI14">
        <f t="shared" si="6"/>
        <v>1234</v>
      </c>
      <c r="BK14">
        <v>400</v>
      </c>
      <c r="BL14">
        <f t="shared" si="7"/>
        <v>875</v>
      </c>
      <c r="BN14">
        <f t="shared" si="8"/>
        <v>2109</v>
      </c>
    </row>
    <row r="15" spans="1:66" ht="12.75">
      <c r="A15" t="s">
        <v>38</v>
      </c>
      <c r="B15" s="35">
        <v>121</v>
      </c>
      <c r="C15" s="35">
        <v>140</v>
      </c>
      <c r="D15" s="35">
        <v>0</v>
      </c>
      <c r="E15" s="35">
        <v>0</v>
      </c>
      <c r="F15" s="35">
        <v>454</v>
      </c>
      <c r="G15" s="35">
        <v>624</v>
      </c>
      <c r="H15">
        <f t="shared" si="9"/>
        <v>1339</v>
      </c>
      <c r="I15" s="36" t="s">
        <v>5</v>
      </c>
      <c r="J15" s="35">
        <v>0</v>
      </c>
      <c r="K15" s="35">
        <v>182</v>
      </c>
      <c r="L15" s="35">
        <v>47</v>
      </c>
      <c r="M15" s="35">
        <v>14</v>
      </c>
      <c r="N15" s="35">
        <v>8</v>
      </c>
      <c r="O15" s="35">
        <v>261</v>
      </c>
      <c r="P15">
        <f>SUM(J15:O15)</f>
        <v>512</v>
      </c>
      <c r="Q15">
        <f>H15+P15</f>
        <v>1851</v>
      </c>
      <c r="S15">
        <f aca="true" t="shared" si="12" ref="S15:T17">X15</f>
        <v>160</v>
      </c>
      <c r="T15">
        <f t="shared" si="12"/>
        <v>3</v>
      </c>
      <c r="U15">
        <f aca="true" t="shared" si="13" ref="U15:U20">AA15</f>
        <v>82</v>
      </c>
      <c r="V15">
        <f aca="true" t="shared" si="14" ref="V15:V20">Z15+AE15</f>
        <v>74</v>
      </c>
      <c r="X15">
        <f t="shared" si="4"/>
        <v>160</v>
      </c>
      <c r="Y15">
        <f t="shared" si="5"/>
        <v>3</v>
      </c>
      <c r="Z15">
        <v>25</v>
      </c>
      <c r="AA15">
        <v>82</v>
      </c>
      <c r="AB15">
        <v>46</v>
      </c>
      <c r="AC15">
        <v>19</v>
      </c>
      <c r="AD15">
        <v>21</v>
      </c>
      <c r="AE15">
        <v>49</v>
      </c>
      <c r="AF15" s="129">
        <v>0</v>
      </c>
      <c r="AG15" s="129">
        <v>3</v>
      </c>
      <c r="AI15">
        <v>25</v>
      </c>
      <c r="AJ15">
        <v>10</v>
      </c>
      <c r="AK15">
        <v>15</v>
      </c>
      <c r="AL15">
        <v>82</v>
      </c>
      <c r="AM15">
        <v>82</v>
      </c>
      <c r="AN15">
        <v>0</v>
      </c>
      <c r="AO15">
        <v>46</v>
      </c>
      <c r="AP15">
        <v>32</v>
      </c>
      <c r="AQ15">
        <v>14</v>
      </c>
      <c r="AR15">
        <v>19</v>
      </c>
      <c r="AS15">
        <v>19</v>
      </c>
      <c r="AT15">
        <v>0</v>
      </c>
      <c r="AU15">
        <v>21</v>
      </c>
      <c r="AV15">
        <v>5</v>
      </c>
      <c r="AW15">
        <v>16</v>
      </c>
      <c r="AX15">
        <v>49</v>
      </c>
      <c r="AY15">
        <v>22</v>
      </c>
      <c r="AZ15">
        <v>27</v>
      </c>
      <c r="BA15">
        <v>0</v>
      </c>
      <c r="BB15">
        <v>0</v>
      </c>
      <c r="BC15">
        <v>0</v>
      </c>
      <c r="BD15">
        <v>3</v>
      </c>
      <c r="BE15">
        <v>2</v>
      </c>
      <c r="BF15">
        <v>1</v>
      </c>
      <c r="BH15">
        <v>175</v>
      </c>
      <c r="BI15">
        <f t="shared" si="6"/>
        <v>1514</v>
      </c>
      <c r="BK15">
        <v>678</v>
      </c>
      <c r="BL15">
        <f t="shared" si="7"/>
        <v>1190</v>
      </c>
      <c r="BN15">
        <f t="shared" si="8"/>
        <v>2704</v>
      </c>
    </row>
    <row r="16" spans="1:66" ht="12.75">
      <c r="A16" t="s">
        <v>39</v>
      </c>
      <c r="B16" s="35">
        <v>517</v>
      </c>
      <c r="C16" s="35">
        <v>36</v>
      </c>
      <c r="D16" s="35">
        <v>0</v>
      </c>
      <c r="E16" s="35">
        <v>13</v>
      </c>
      <c r="F16" s="35">
        <v>295</v>
      </c>
      <c r="G16" s="35">
        <v>446</v>
      </c>
      <c r="H16">
        <f t="shared" si="9"/>
        <v>1307</v>
      </c>
      <c r="I16" s="34" t="s">
        <v>5</v>
      </c>
      <c r="J16" s="35">
        <v>0</v>
      </c>
      <c r="K16" s="35">
        <v>104</v>
      </c>
      <c r="L16" s="35">
        <v>150</v>
      </c>
      <c r="M16" s="35">
        <v>32</v>
      </c>
      <c r="N16" s="35">
        <v>6</v>
      </c>
      <c r="O16" s="35">
        <v>216</v>
      </c>
      <c r="P16">
        <f t="shared" si="0"/>
        <v>508</v>
      </c>
      <c r="Q16">
        <f t="shared" si="11"/>
        <v>1815</v>
      </c>
      <c r="S16">
        <f t="shared" si="12"/>
        <v>135</v>
      </c>
      <c r="T16">
        <f t="shared" si="12"/>
        <v>1</v>
      </c>
      <c r="U16">
        <f t="shared" si="13"/>
        <v>78</v>
      </c>
      <c r="V16">
        <f t="shared" si="14"/>
        <v>72</v>
      </c>
      <c r="X16">
        <f t="shared" si="4"/>
        <v>135</v>
      </c>
      <c r="Y16">
        <f t="shared" si="5"/>
        <v>1</v>
      </c>
      <c r="Z16">
        <v>18</v>
      </c>
      <c r="AA16">
        <v>78</v>
      </c>
      <c r="AB16">
        <v>40</v>
      </c>
      <c r="AC16">
        <v>12</v>
      </c>
      <c r="AD16">
        <v>11</v>
      </c>
      <c r="AE16">
        <v>54</v>
      </c>
      <c r="AF16">
        <v>0</v>
      </c>
      <c r="AG16">
        <v>1</v>
      </c>
      <c r="AI16">
        <v>18</v>
      </c>
      <c r="AJ16">
        <v>4</v>
      </c>
      <c r="AK16">
        <v>14</v>
      </c>
      <c r="AL16">
        <v>78</v>
      </c>
      <c r="AM16">
        <v>78</v>
      </c>
      <c r="AN16">
        <v>0</v>
      </c>
      <c r="AO16">
        <v>40</v>
      </c>
      <c r="AP16">
        <v>27</v>
      </c>
      <c r="AQ16">
        <v>13</v>
      </c>
      <c r="AR16">
        <v>12</v>
      </c>
      <c r="AS16">
        <v>12</v>
      </c>
      <c r="AT16">
        <v>0</v>
      </c>
      <c r="AU16">
        <v>11</v>
      </c>
      <c r="AV16">
        <v>0</v>
      </c>
      <c r="AW16">
        <v>11</v>
      </c>
      <c r="AX16">
        <v>54</v>
      </c>
      <c r="AY16">
        <v>32</v>
      </c>
      <c r="AZ16">
        <v>22</v>
      </c>
      <c r="BA16">
        <v>0</v>
      </c>
      <c r="BB16">
        <v>0</v>
      </c>
      <c r="BC16">
        <v>0</v>
      </c>
      <c r="BD16">
        <v>1</v>
      </c>
      <c r="BE16">
        <v>1</v>
      </c>
      <c r="BF16">
        <v>0</v>
      </c>
      <c r="BH16">
        <v>172</v>
      </c>
      <c r="BI16">
        <f t="shared" si="6"/>
        <v>1479</v>
      </c>
      <c r="BK16">
        <v>547</v>
      </c>
      <c r="BL16">
        <f t="shared" si="7"/>
        <v>1055</v>
      </c>
      <c r="BN16">
        <f t="shared" si="8"/>
        <v>2534</v>
      </c>
    </row>
    <row r="17" spans="1:66" ht="12.75">
      <c r="A17" t="s">
        <v>40</v>
      </c>
      <c r="B17" s="35">
        <v>106</v>
      </c>
      <c r="C17" s="35">
        <v>112</v>
      </c>
      <c r="D17" s="35">
        <v>1</v>
      </c>
      <c r="E17" s="35">
        <v>38</v>
      </c>
      <c r="F17" s="35">
        <v>354</v>
      </c>
      <c r="G17" s="35">
        <v>562</v>
      </c>
      <c r="H17">
        <f t="shared" si="9"/>
        <v>1173</v>
      </c>
      <c r="I17" s="34" t="s">
        <v>5</v>
      </c>
      <c r="J17" s="35">
        <v>0</v>
      </c>
      <c r="K17" s="35">
        <v>143</v>
      </c>
      <c r="L17" s="35">
        <v>42</v>
      </c>
      <c r="M17" s="35">
        <v>4</v>
      </c>
      <c r="N17" s="35">
        <v>7</v>
      </c>
      <c r="O17" s="35">
        <v>257</v>
      </c>
      <c r="P17">
        <f>SUM(J17:O17)</f>
        <v>453</v>
      </c>
      <c r="Q17">
        <f>H17+P17</f>
        <v>1626</v>
      </c>
      <c r="S17">
        <f t="shared" si="12"/>
        <v>155</v>
      </c>
      <c r="T17">
        <f t="shared" si="12"/>
        <v>0</v>
      </c>
      <c r="U17">
        <f t="shared" si="13"/>
        <v>100</v>
      </c>
      <c r="V17">
        <f t="shared" si="14"/>
        <v>69</v>
      </c>
      <c r="X17">
        <f t="shared" si="4"/>
        <v>155</v>
      </c>
      <c r="Y17">
        <f t="shared" si="5"/>
        <v>0</v>
      </c>
      <c r="Z17">
        <v>21</v>
      </c>
      <c r="AA17">
        <v>100</v>
      </c>
      <c r="AB17">
        <v>52</v>
      </c>
      <c r="AC17">
        <v>18</v>
      </c>
      <c r="AD17">
        <v>16</v>
      </c>
      <c r="AE17">
        <v>48</v>
      </c>
      <c r="AF17">
        <v>0</v>
      </c>
      <c r="AG17">
        <v>0</v>
      </c>
      <c r="AI17">
        <v>21</v>
      </c>
      <c r="AJ17">
        <v>2</v>
      </c>
      <c r="AK17">
        <v>19</v>
      </c>
      <c r="AL17">
        <v>100</v>
      </c>
      <c r="AM17">
        <v>100</v>
      </c>
      <c r="AN17">
        <v>0</v>
      </c>
      <c r="AO17">
        <v>52</v>
      </c>
      <c r="AP17">
        <v>37</v>
      </c>
      <c r="AQ17">
        <v>15</v>
      </c>
      <c r="AR17">
        <v>18</v>
      </c>
      <c r="AS17">
        <v>18</v>
      </c>
      <c r="AT17">
        <v>0</v>
      </c>
      <c r="AU17">
        <v>16</v>
      </c>
      <c r="AV17">
        <v>2</v>
      </c>
      <c r="AW17">
        <v>14</v>
      </c>
      <c r="AX17">
        <v>48</v>
      </c>
      <c r="AY17">
        <v>18</v>
      </c>
      <c r="AZ17">
        <v>26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H17">
        <v>153</v>
      </c>
      <c r="BI17">
        <f t="shared" si="6"/>
        <v>1326</v>
      </c>
      <c r="BK17">
        <v>532</v>
      </c>
      <c r="BL17">
        <f t="shared" si="7"/>
        <v>985</v>
      </c>
      <c r="BN17">
        <f t="shared" si="8"/>
        <v>2311</v>
      </c>
    </row>
    <row r="18" spans="1:66" ht="12.75">
      <c r="A18" t="s">
        <v>12</v>
      </c>
      <c r="B18" s="35">
        <v>38</v>
      </c>
      <c r="C18" s="35">
        <v>173</v>
      </c>
      <c r="D18" s="35">
        <v>1</v>
      </c>
      <c r="E18" s="35">
        <v>0</v>
      </c>
      <c r="F18" s="35">
        <v>299</v>
      </c>
      <c r="G18" s="35">
        <v>542</v>
      </c>
      <c r="H18">
        <f>SUM(B18:G18)</f>
        <v>1053</v>
      </c>
      <c r="I18" s="34" t="s">
        <v>5</v>
      </c>
      <c r="J18" s="35">
        <v>0</v>
      </c>
      <c r="K18" s="35">
        <v>139</v>
      </c>
      <c r="L18" s="35">
        <v>42</v>
      </c>
      <c r="M18" s="35">
        <v>3</v>
      </c>
      <c r="N18" s="35">
        <v>9</v>
      </c>
      <c r="O18" s="35">
        <v>243</v>
      </c>
      <c r="P18">
        <f t="shared" si="0"/>
        <v>436</v>
      </c>
      <c r="Q18">
        <f t="shared" si="11"/>
        <v>1489</v>
      </c>
      <c r="S18">
        <f aca="true" t="shared" si="15" ref="S18:T20">X18</f>
        <v>146</v>
      </c>
      <c r="T18">
        <f t="shared" si="15"/>
        <v>5</v>
      </c>
      <c r="U18">
        <f t="shared" si="13"/>
        <v>89</v>
      </c>
      <c r="V18">
        <f t="shared" si="14"/>
        <v>67</v>
      </c>
      <c r="X18">
        <f>SUM(AB18:AE18)+Z18</f>
        <v>146</v>
      </c>
      <c r="Y18">
        <f>AG18+AF18</f>
        <v>5</v>
      </c>
      <c r="Z18">
        <v>21</v>
      </c>
      <c r="AA18">
        <v>89</v>
      </c>
      <c r="AB18">
        <v>53</v>
      </c>
      <c r="AC18">
        <v>10</v>
      </c>
      <c r="AD18">
        <v>16</v>
      </c>
      <c r="AE18">
        <v>46</v>
      </c>
      <c r="AF18">
        <v>0</v>
      </c>
      <c r="AG18">
        <v>5</v>
      </c>
      <c r="AI18">
        <v>21</v>
      </c>
      <c r="AJ18">
        <v>3</v>
      </c>
      <c r="AK18">
        <v>18</v>
      </c>
      <c r="AL18">
        <v>89</v>
      </c>
      <c r="AM18">
        <v>89</v>
      </c>
      <c r="AN18">
        <v>0</v>
      </c>
      <c r="AO18">
        <v>53</v>
      </c>
      <c r="AP18">
        <v>37</v>
      </c>
      <c r="AQ18">
        <v>16</v>
      </c>
      <c r="AR18">
        <v>10</v>
      </c>
      <c r="AS18">
        <v>10</v>
      </c>
      <c r="AT18">
        <v>0</v>
      </c>
      <c r="AU18">
        <v>16</v>
      </c>
      <c r="AV18">
        <v>1</v>
      </c>
      <c r="AW18">
        <v>15</v>
      </c>
      <c r="AX18">
        <v>46</v>
      </c>
      <c r="AY18">
        <v>18</v>
      </c>
      <c r="AZ18">
        <v>28</v>
      </c>
      <c r="BA18">
        <v>0</v>
      </c>
      <c r="BB18">
        <v>0</v>
      </c>
      <c r="BC18">
        <v>0</v>
      </c>
      <c r="BD18">
        <v>5</v>
      </c>
      <c r="BE18">
        <v>4</v>
      </c>
      <c r="BF18">
        <v>1</v>
      </c>
      <c r="BH18">
        <v>163</v>
      </c>
      <c r="BI18">
        <f>BH18+H18</f>
        <v>1216</v>
      </c>
      <c r="BK18">
        <v>551</v>
      </c>
      <c r="BL18">
        <f t="shared" si="7"/>
        <v>987</v>
      </c>
      <c r="BN18">
        <f t="shared" si="8"/>
        <v>2203</v>
      </c>
    </row>
    <row r="19" spans="1:66" ht="12.75">
      <c r="A19" t="s">
        <v>13</v>
      </c>
      <c r="B19" s="35">
        <v>0</v>
      </c>
      <c r="C19" s="35">
        <v>107</v>
      </c>
      <c r="D19" s="35">
        <v>0</v>
      </c>
      <c r="E19" s="35">
        <v>0</v>
      </c>
      <c r="F19" s="35">
        <v>174</v>
      </c>
      <c r="G19" s="35">
        <v>535</v>
      </c>
      <c r="H19">
        <f t="shared" si="9"/>
        <v>816</v>
      </c>
      <c r="I19" s="34" t="s">
        <v>5</v>
      </c>
      <c r="J19" s="35">
        <v>0</v>
      </c>
      <c r="K19" s="35">
        <v>197</v>
      </c>
      <c r="L19" s="35">
        <v>1</v>
      </c>
      <c r="M19" s="35">
        <v>0</v>
      </c>
      <c r="N19" s="35">
        <v>0</v>
      </c>
      <c r="O19" s="35">
        <v>263</v>
      </c>
      <c r="P19">
        <f>SUM(J19:O19)</f>
        <v>461</v>
      </c>
      <c r="Q19">
        <f t="shared" si="11"/>
        <v>1277</v>
      </c>
      <c r="S19">
        <f t="shared" si="15"/>
        <v>174</v>
      </c>
      <c r="T19">
        <f t="shared" si="15"/>
        <v>0</v>
      </c>
      <c r="U19">
        <f t="shared" si="13"/>
        <v>85</v>
      </c>
      <c r="V19">
        <f t="shared" si="14"/>
        <v>68</v>
      </c>
      <c r="X19">
        <f>SUM(AB19:AE19)+Z19</f>
        <v>174</v>
      </c>
      <c r="Y19">
        <f>AG19+AF19</f>
        <v>0</v>
      </c>
      <c r="Z19">
        <v>19</v>
      </c>
      <c r="AA19">
        <v>85</v>
      </c>
      <c r="AB19">
        <v>55</v>
      </c>
      <c r="AC19">
        <v>13</v>
      </c>
      <c r="AD19">
        <v>38</v>
      </c>
      <c r="AE19">
        <v>49</v>
      </c>
      <c r="AF19">
        <v>0</v>
      </c>
      <c r="AG19">
        <v>0</v>
      </c>
      <c r="AI19">
        <v>19</v>
      </c>
      <c r="AJ19">
        <v>1</v>
      </c>
      <c r="AK19">
        <v>18</v>
      </c>
      <c r="AL19">
        <v>85</v>
      </c>
      <c r="AM19">
        <v>85</v>
      </c>
      <c r="AN19">
        <v>0</v>
      </c>
      <c r="AO19">
        <v>55</v>
      </c>
      <c r="AP19">
        <v>33</v>
      </c>
      <c r="AQ19">
        <v>22</v>
      </c>
      <c r="AR19">
        <v>13</v>
      </c>
      <c r="AS19">
        <v>13</v>
      </c>
      <c r="AT19">
        <v>0</v>
      </c>
      <c r="AU19">
        <v>38</v>
      </c>
      <c r="AV19">
        <v>21</v>
      </c>
      <c r="AW19">
        <v>17</v>
      </c>
      <c r="AX19">
        <v>49</v>
      </c>
      <c r="AY19">
        <v>18</v>
      </c>
      <c r="AZ19">
        <v>31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H19">
        <v>180</v>
      </c>
      <c r="BI19">
        <f>BH19+H19</f>
        <v>996</v>
      </c>
      <c r="BK19">
        <v>372</v>
      </c>
      <c r="BL19">
        <f t="shared" si="7"/>
        <v>833</v>
      </c>
      <c r="BN19">
        <f t="shared" si="8"/>
        <v>1829</v>
      </c>
    </row>
    <row r="20" spans="1:66" ht="12.75">
      <c r="A20" t="s">
        <v>14</v>
      </c>
      <c r="B20" s="35">
        <v>35</v>
      </c>
      <c r="C20" s="35">
        <v>52</v>
      </c>
      <c r="D20" s="35">
        <v>0</v>
      </c>
      <c r="E20" s="35">
        <v>15</v>
      </c>
      <c r="F20" s="35">
        <v>181</v>
      </c>
      <c r="G20" s="35">
        <v>480</v>
      </c>
      <c r="H20">
        <f t="shared" si="9"/>
        <v>763</v>
      </c>
      <c r="I20" s="34" t="s">
        <v>5</v>
      </c>
      <c r="J20" s="35">
        <v>1</v>
      </c>
      <c r="K20" s="35">
        <v>189</v>
      </c>
      <c r="L20" s="35">
        <v>7</v>
      </c>
      <c r="M20" s="35">
        <v>2</v>
      </c>
      <c r="N20" s="35">
        <v>6</v>
      </c>
      <c r="O20" s="35">
        <v>268</v>
      </c>
      <c r="P20">
        <f>SUM(J20:O20)</f>
        <v>473</v>
      </c>
      <c r="Q20">
        <f t="shared" si="11"/>
        <v>1236</v>
      </c>
      <c r="S20">
        <f t="shared" si="15"/>
        <v>171</v>
      </c>
      <c r="T20">
        <f t="shared" si="15"/>
        <v>0</v>
      </c>
      <c r="U20">
        <f t="shared" si="13"/>
        <v>95</v>
      </c>
      <c r="V20">
        <f t="shared" si="14"/>
        <v>60</v>
      </c>
      <c r="X20">
        <f>SUM(AB20:AE20)+Z20</f>
        <v>171</v>
      </c>
      <c r="Y20">
        <f>AG20+AF20</f>
        <v>0</v>
      </c>
      <c r="Z20">
        <v>22</v>
      </c>
      <c r="AA20">
        <v>95</v>
      </c>
      <c r="AB20">
        <v>58</v>
      </c>
      <c r="AC20">
        <v>8</v>
      </c>
      <c r="AD20">
        <v>45</v>
      </c>
      <c r="AE20">
        <v>38</v>
      </c>
      <c r="AF20">
        <v>0</v>
      </c>
      <c r="AG20">
        <v>0</v>
      </c>
      <c r="AI20">
        <v>22</v>
      </c>
      <c r="AJ20">
        <v>2</v>
      </c>
      <c r="AK20">
        <v>20</v>
      </c>
      <c r="AL20">
        <v>95</v>
      </c>
      <c r="AM20">
        <v>95</v>
      </c>
      <c r="AN20">
        <v>0</v>
      </c>
      <c r="AO20">
        <v>58</v>
      </c>
      <c r="AP20">
        <v>35</v>
      </c>
      <c r="AQ20">
        <v>23</v>
      </c>
      <c r="AR20">
        <v>8</v>
      </c>
      <c r="AS20">
        <v>8</v>
      </c>
      <c r="AT20">
        <v>0</v>
      </c>
      <c r="AU20">
        <v>45</v>
      </c>
      <c r="AV20">
        <v>29</v>
      </c>
      <c r="AW20">
        <v>16</v>
      </c>
      <c r="AX20">
        <v>38</v>
      </c>
      <c r="AY20">
        <v>13</v>
      </c>
      <c r="AZ20">
        <v>25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H20">
        <v>144</v>
      </c>
      <c r="BI20">
        <f>BH20+H20</f>
        <v>907</v>
      </c>
      <c r="BK20">
        <v>349</v>
      </c>
      <c r="BL20">
        <f t="shared" si="7"/>
        <v>822</v>
      </c>
      <c r="BN20">
        <f t="shared" si="8"/>
        <v>1729</v>
      </c>
    </row>
    <row r="21" ht="12.75">
      <c r="I21" s="34"/>
    </row>
    <row r="22" spans="2:66" ht="12.75">
      <c r="B22">
        <f>SUM(B9:B20)</f>
        <v>1634</v>
      </c>
      <c r="C22">
        <f aca="true" t="shared" si="16" ref="C22:Q22">SUM(C9:C20)</f>
        <v>948</v>
      </c>
      <c r="D22">
        <f t="shared" si="16"/>
        <v>2</v>
      </c>
      <c r="E22">
        <f t="shared" si="16"/>
        <v>176</v>
      </c>
      <c r="F22">
        <f t="shared" si="16"/>
        <v>2895</v>
      </c>
      <c r="G22">
        <f t="shared" si="16"/>
        <v>5883</v>
      </c>
      <c r="H22">
        <f t="shared" si="16"/>
        <v>11538</v>
      </c>
      <c r="I22" s="34"/>
      <c r="J22">
        <f t="shared" si="16"/>
        <v>2</v>
      </c>
      <c r="K22">
        <f t="shared" si="16"/>
        <v>1727</v>
      </c>
      <c r="L22">
        <f t="shared" si="16"/>
        <v>607</v>
      </c>
      <c r="M22">
        <f t="shared" si="16"/>
        <v>96</v>
      </c>
      <c r="N22">
        <f t="shared" si="16"/>
        <v>44</v>
      </c>
      <c r="O22">
        <f t="shared" si="16"/>
        <v>2889</v>
      </c>
      <c r="P22">
        <f t="shared" si="16"/>
        <v>5365</v>
      </c>
      <c r="Q22">
        <f t="shared" si="16"/>
        <v>16903</v>
      </c>
      <c r="R22">
        <f>SUM(S22:U22)</f>
        <v>2807</v>
      </c>
      <c r="S22">
        <f>SUM(S9:S20)</f>
        <v>1845</v>
      </c>
      <c r="T22">
        <f>SUM(T9:T20)</f>
        <v>22</v>
      </c>
      <c r="U22">
        <f>SUM(U9:U20)</f>
        <v>940</v>
      </c>
      <c r="V22">
        <f>SUM(V9:V20)</f>
        <v>833</v>
      </c>
      <c r="X22">
        <f aca="true" t="shared" si="17" ref="X22:AG22">SUM(X9:X20)</f>
        <v>1845</v>
      </c>
      <c r="Y22">
        <f t="shared" si="17"/>
        <v>22</v>
      </c>
      <c r="Z22">
        <f t="shared" si="17"/>
        <v>242</v>
      </c>
      <c r="AA22">
        <f t="shared" si="17"/>
        <v>940</v>
      </c>
      <c r="AB22">
        <f t="shared" si="17"/>
        <v>584</v>
      </c>
      <c r="AC22">
        <f t="shared" si="17"/>
        <v>177</v>
      </c>
      <c r="AD22">
        <f t="shared" si="17"/>
        <v>251</v>
      </c>
      <c r="AE22">
        <f t="shared" si="17"/>
        <v>591</v>
      </c>
      <c r="AF22">
        <f t="shared" si="17"/>
        <v>0</v>
      </c>
      <c r="AG22">
        <f t="shared" si="17"/>
        <v>22</v>
      </c>
      <c r="AI22">
        <f aca="true" t="shared" si="18" ref="AI22:BF22">SUM(AI9:AI20)</f>
        <v>242</v>
      </c>
      <c r="AJ22">
        <f t="shared" si="18"/>
        <v>43</v>
      </c>
      <c r="AK22">
        <f t="shared" si="18"/>
        <v>199</v>
      </c>
      <c r="AL22">
        <f t="shared" si="18"/>
        <v>940</v>
      </c>
      <c r="AM22">
        <f t="shared" si="18"/>
        <v>938</v>
      </c>
      <c r="AN22">
        <f t="shared" si="18"/>
        <v>0</v>
      </c>
      <c r="AO22">
        <f t="shared" si="18"/>
        <v>586</v>
      </c>
      <c r="AP22">
        <f t="shared" si="18"/>
        <v>394</v>
      </c>
      <c r="AQ22">
        <f t="shared" si="18"/>
        <v>192</v>
      </c>
      <c r="AR22">
        <f t="shared" si="18"/>
        <v>177</v>
      </c>
      <c r="AS22">
        <f t="shared" si="18"/>
        <v>177</v>
      </c>
      <c r="AT22">
        <f t="shared" si="18"/>
        <v>0</v>
      </c>
      <c r="AU22">
        <f t="shared" si="18"/>
        <v>251</v>
      </c>
      <c r="AV22">
        <f t="shared" si="18"/>
        <v>82</v>
      </c>
      <c r="AW22">
        <f t="shared" si="18"/>
        <v>169</v>
      </c>
      <c r="AX22">
        <f t="shared" si="18"/>
        <v>589</v>
      </c>
      <c r="AY22">
        <f t="shared" si="18"/>
        <v>240</v>
      </c>
      <c r="AZ22">
        <f t="shared" si="18"/>
        <v>341</v>
      </c>
      <c r="BA22">
        <f t="shared" si="18"/>
        <v>0</v>
      </c>
      <c r="BB22">
        <f t="shared" si="18"/>
        <v>0</v>
      </c>
      <c r="BC22">
        <f t="shared" si="18"/>
        <v>0</v>
      </c>
      <c r="BD22">
        <f t="shared" si="18"/>
        <v>22</v>
      </c>
      <c r="BE22">
        <f t="shared" si="18"/>
        <v>19</v>
      </c>
      <c r="BF22">
        <f t="shared" si="18"/>
        <v>8</v>
      </c>
      <c r="BH22">
        <f>SUM(BH9:BH20)</f>
        <v>1821</v>
      </c>
      <c r="BI22">
        <f>SUM(BI9:BI20)</f>
        <v>13359</v>
      </c>
      <c r="BK22">
        <f>SUM(BK9:BK20)</f>
        <v>5143</v>
      </c>
      <c r="BL22">
        <f>SUM(BL9:BL20)</f>
        <v>10508</v>
      </c>
      <c r="BN22">
        <f>SUM(BN9:BN20)</f>
        <v>23867</v>
      </c>
    </row>
    <row r="24" spans="1:22" ht="12.75">
      <c r="A24" s="49" t="s">
        <v>25</v>
      </c>
      <c r="B24" s="50">
        <f>B22/H22%</f>
        <v>14.161899809325707</v>
      </c>
      <c r="C24" s="50">
        <f>C22/H22%</f>
        <v>8.216328653146126</v>
      </c>
      <c r="D24" s="50">
        <f>D22/H22%</f>
        <v>0.01733402669440111</v>
      </c>
      <c r="E24" s="50">
        <f>E22/H22%</f>
        <v>1.5253943491072977</v>
      </c>
      <c r="F24" s="50">
        <f>F22/H22%</f>
        <v>25.09100364014561</v>
      </c>
      <c r="G24" s="50">
        <f>G22/H22%</f>
        <v>50.988039521580866</v>
      </c>
      <c r="H24" s="51">
        <f>SUM(B24:G24)</f>
        <v>100</v>
      </c>
      <c r="I24" s="51"/>
      <c r="J24" s="50">
        <f>J22/P22%</f>
        <v>0.037278657968313145</v>
      </c>
      <c r="K24" s="50">
        <f>K22/P22%</f>
        <v>32.1901211556384</v>
      </c>
      <c r="L24" s="50">
        <f>L22/P22%</f>
        <v>11.31407269338304</v>
      </c>
      <c r="M24" s="50">
        <f>M22/P22%</f>
        <v>1.7893755824790307</v>
      </c>
      <c r="N24" s="50">
        <f>N22/P22%</f>
        <v>0.8201304753028891</v>
      </c>
      <c r="O24" s="50">
        <f>O22/P22%</f>
        <v>53.84902143522833</v>
      </c>
      <c r="P24" s="51">
        <f>SUM(J24:O24)</f>
        <v>100</v>
      </c>
      <c r="S24" s="65">
        <f>ROUND(((S22/$R22)*100),2)</f>
        <v>65.73</v>
      </c>
      <c r="T24" s="65">
        <f>ROUND(((T22/$R22)*100),2)</f>
        <v>0.78</v>
      </c>
      <c r="U24" s="65">
        <f>ROUND(((U22/$R22)*100),2)</f>
        <v>33.49</v>
      </c>
      <c r="V24" s="65">
        <f>ROUND(((V22/$R22)*100),2)</f>
        <v>29.68</v>
      </c>
    </row>
    <row r="25" spans="24:38" ht="12.75">
      <c r="X25" s="29" t="s">
        <v>92</v>
      </c>
      <c r="AL25" s="29" t="s">
        <v>105</v>
      </c>
    </row>
    <row r="26" spans="10:57" ht="12.75">
      <c r="J26" t="s">
        <v>8</v>
      </c>
      <c r="K26" s="29" t="s">
        <v>15</v>
      </c>
      <c r="M26" s="29" t="s">
        <v>16</v>
      </c>
      <c r="O26" s="29" t="s">
        <v>17</v>
      </c>
      <c r="Q26" s="29" t="s">
        <v>18</v>
      </c>
      <c r="S26" s="29" t="s">
        <v>19</v>
      </c>
      <c r="U26" s="29" t="s">
        <v>20</v>
      </c>
      <c r="X26" t="s">
        <v>8</v>
      </c>
      <c r="Y26" s="29" t="s">
        <v>15</v>
      </c>
      <c r="AA26" s="29" t="s">
        <v>16</v>
      </c>
      <c r="AC26" s="29" t="s">
        <v>17</v>
      </c>
      <c r="AE26" s="29" t="s">
        <v>18</v>
      </c>
      <c r="AG26" s="29" t="s">
        <v>19</v>
      </c>
      <c r="AI26" s="29" t="s">
        <v>20</v>
      </c>
      <c r="AL26" t="s">
        <v>8</v>
      </c>
      <c r="AM26" s="29" t="s">
        <v>15</v>
      </c>
      <c r="AO26" s="29" t="s">
        <v>16</v>
      </c>
      <c r="AQ26" s="29" t="s">
        <v>17</v>
      </c>
      <c r="AS26" s="29" t="s">
        <v>18</v>
      </c>
      <c r="AU26" s="29" t="s">
        <v>19</v>
      </c>
      <c r="AW26" s="29" t="s">
        <v>20</v>
      </c>
      <c r="BD26" s="97"/>
      <c r="BE26" s="97"/>
    </row>
    <row r="27" spans="1:57" ht="12.75">
      <c r="A27" t="s">
        <v>7</v>
      </c>
      <c r="J27">
        <f>P22</f>
        <v>5365</v>
      </c>
      <c r="K27">
        <f>O22</f>
        <v>2889</v>
      </c>
      <c r="L27">
        <f>ROUND(((K27/$J27)*100),2)</f>
        <v>53.85</v>
      </c>
      <c r="M27">
        <f>N22</f>
        <v>44</v>
      </c>
      <c r="N27">
        <f>ROUND(((M27/$J27)*100),2)</f>
        <v>0.82</v>
      </c>
      <c r="O27">
        <f>K22</f>
        <v>1727</v>
      </c>
      <c r="P27">
        <f>ROUND(((O27/$J27)*100),2)</f>
        <v>32.19</v>
      </c>
      <c r="Q27">
        <f>M22</f>
        <v>96</v>
      </c>
      <c r="R27">
        <f>ROUND(((Q27/$J27)*100),2)</f>
        <v>1.79</v>
      </c>
      <c r="S27">
        <f>L22</f>
        <v>607</v>
      </c>
      <c r="T27">
        <f>ROUND(((S27/$J27)*100),2)</f>
        <v>11.31</v>
      </c>
      <c r="U27">
        <f>J22</f>
        <v>2</v>
      </c>
      <c r="V27">
        <f>ROUND(((U27/$J27)*100),2)</f>
        <v>0.04</v>
      </c>
      <c r="X27">
        <f>SUM(P12:P14)</f>
        <v>1275</v>
      </c>
      <c r="Y27">
        <f>SUM(O12:O14)</f>
        <v>634</v>
      </c>
      <c r="Z27">
        <f>ROUND(((Y27/$X27)*100),2)</f>
        <v>49.73</v>
      </c>
      <c r="AA27">
        <f>SUM(N12:N14)</f>
        <v>5</v>
      </c>
      <c r="AB27">
        <f>ROUND(((AA27/$X27)*100),2)</f>
        <v>0.39</v>
      </c>
      <c r="AC27">
        <f>SUM(K12:K14)</f>
        <v>348</v>
      </c>
      <c r="AD27">
        <f>ROUND(((AC27/$X27)*100),2)</f>
        <v>27.29</v>
      </c>
      <c r="AE27">
        <f>SUM(M12:M14)</f>
        <v>39</v>
      </c>
      <c r="AF27">
        <f>ROUND(((AE27/$X27)*100),2)</f>
        <v>3.06</v>
      </c>
      <c r="AG27">
        <f>SUM(L12:L14)</f>
        <v>248</v>
      </c>
      <c r="AH27">
        <f>ROUND(((AG27/$X27)*100),2)</f>
        <v>19.45</v>
      </c>
      <c r="AI27">
        <f>SUM(J12:J14)</f>
        <v>1</v>
      </c>
      <c r="AJ27">
        <f>ROUND(((AI27/$X27)*100),2)</f>
        <v>0.08</v>
      </c>
      <c r="AL27">
        <f>SUM(P18:P20)</f>
        <v>1370</v>
      </c>
      <c r="AM27">
        <f>SUM(O18:O20)</f>
        <v>774</v>
      </c>
      <c r="AN27">
        <f>ROUND(((AM27/$AL27)*100),2)</f>
        <v>56.5</v>
      </c>
      <c r="AO27">
        <f>SUM(N18:N20)</f>
        <v>15</v>
      </c>
      <c r="AP27">
        <f>ROUND(((AO27/$AL27)*100),2)</f>
        <v>1.09</v>
      </c>
      <c r="AQ27">
        <f>SUM(K18:K20)</f>
        <v>525</v>
      </c>
      <c r="AR27">
        <f>ROUND(((AQ27/$AL27)*100),2)</f>
        <v>38.32</v>
      </c>
      <c r="AS27">
        <f>SUM(M18:M20)</f>
        <v>5</v>
      </c>
      <c r="AT27">
        <f>ROUND(((AS27/$AL27)*100),2)</f>
        <v>0.36</v>
      </c>
      <c r="AU27">
        <f>SUM(L18:L20)</f>
        <v>50</v>
      </c>
      <c r="AV27">
        <f>ROUND(((AU27/$AL27)*100),2)</f>
        <v>3.65</v>
      </c>
      <c r="AW27">
        <f>SUM(J18:J20)</f>
        <v>1</v>
      </c>
      <c r="AX27">
        <f>ROUND(((AW27/$AL27)*100),2)</f>
        <v>0.07</v>
      </c>
      <c r="BD27" s="97"/>
      <c r="BE27" s="97"/>
    </row>
    <row r="28" spans="1:50" ht="12.75">
      <c r="A28" t="s">
        <v>6</v>
      </c>
      <c r="J28">
        <f>H22</f>
        <v>11538</v>
      </c>
      <c r="K28">
        <f>D22</f>
        <v>2</v>
      </c>
      <c r="L28">
        <f>ROUND(((K28/$J28)*100),2)</f>
        <v>0.02</v>
      </c>
      <c r="M28">
        <f>E22</f>
        <v>176</v>
      </c>
      <c r="N28">
        <f>ROUND(((M28/$J28)*100),2)</f>
        <v>1.53</v>
      </c>
      <c r="O28">
        <f>B22</f>
        <v>1634</v>
      </c>
      <c r="P28">
        <f>ROUND(((O28/$J28)*100),2)</f>
        <v>14.16</v>
      </c>
      <c r="Q28">
        <f>F22</f>
        <v>2895</v>
      </c>
      <c r="R28">
        <f>ROUND(((Q28/$J28)*100),2)</f>
        <v>25.09</v>
      </c>
      <c r="S28">
        <f>G22</f>
        <v>5883</v>
      </c>
      <c r="T28">
        <f>ROUND(((S28/$J28)*100),2)</f>
        <v>50.99</v>
      </c>
      <c r="U28">
        <f>C22</f>
        <v>948</v>
      </c>
      <c r="V28">
        <f>ROUND(((U28/$J28)*100),2)</f>
        <v>8.22</v>
      </c>
      <c r="X28">
        <f>SUM(H12:H14)</f>
        <v>3075</v>
      </c>
      <c r="Y28">
        <f>SUM(D12:D14)</f>
        <v>0</v>
      </c>
      <c r="Z28">
        <f>ROUND(((Y28/$X28)*100),2)</f>
        <v>0</v>
      </c>
      <c r="AA28">
        <f>SUM(E12:E14)</f>
        <v>83</v>
      </c>
      <c r="AB28">
        <f>ROUND(((AA28/$X28)*100),2)</f>
        <v>2.7</v>
      </c>
      <c r="AC28">
        <f>SUM(B12:B14)</f>
        <v>675</v>
      </c>
      <c r="AD28">
        <f>ROUND(((AC28/$X28)*100),2)</f>
        <v>21.95</v>
      </c>
      <c r="AE28">
        <f>SUM(F12:F14)</f>
        <v>744</v>
      </c>
      <c r="AF28">
        <f>ROUND(((AE28/$X28)*100),2)</f>
        <v>24.2</v>
      </c>
      <c r="AG28">
        <f>SUM(G12:G14)</f>
        <v>1355</v>
      </c>
      <c r="AH28">
        <f>ROUND(((AG28/$X28)*100),2)</f>
        <v>44.07</v>
      </c>
      <c r="AI28">
        <f>SUM(C12:C14)</f>
        <v>218</v>
      </c>
      <c r="AJ28">
        <f>ROUND(((AI28/$X28)*100),2)</f>
        <v>7.09</v>
      </c>
      <c r="AL28">
        <f>SUM(H18:H20)</f>
        <v>2632</v>
      </c>
      <c r="AM28">
        <f>SUM(D18:D20)</f>
        <v>1</v>
      </c>
      <c r="AN28">
        <f>ROUND(((AM28/$AL28)*100),2)</f>
        <v>0.04</v>
      </c>
      <c r="AO28">
        <f>SUM(E18:E20)</f>
        <v>15</v>
      </c>
      <c r="AP28">
        <f>ROUND(((AO28/$AL28)*100),2)</f>
        <v>0.57</v>
      </c>
      <c r="AQ28">
        <f>SUM(B18:B20)</f>
        <v>73</v>
      </c>
      <c r="AR28">
        <f>ROUND(((AQ28/$AL28)*100),2)</f>
        <v>2.77</v>
      </c>
      <c r="AS28">
        <f>SUM(F18:F20)</f>
        <v>654</v>
      </c>
      <c r="AT28">
        <f>ROUND(((AS28/$AL28)*100),2)</f>
        <v>24.85</v>
      </c>
      <c r="AU28">
        <f>SUM(G18:G20)</f>
        <v>1557</v>
      </c>
      <c r="AV28">
        <f>ROUND(((AU28/$AL28)*100),2)</f>
        <v>59.16</v>
      </c>
      <c r="AW28">
        <f>SUM(C18:C20)</f>
        <v>332</v>
      </c>
      <c r="AX28">
        <f>ROUND(((AW28/$AL28)*100),2)</f>
        <v>12.61</v>
      </c>
    </row>
    <row r="29" spans="1:50" ht="12.75">
      <c r="A29" t="s">
        <v>8</v>
      </c>
      <c r="J29">
        <f>Q22</f>
        <v>16903</v>
      </c>
      <c r="K29">
        <f>SUM(K27,K28)</f>
        <v>2891</v>
      </c>
      <c r="L29">
        <f>ROUND(((K29/$J29)*100),2)</f>
        <v>17.1</v>
      </c>
      <c r="M29">
        <f>SUM(M27,M28)</f>
        <v>220</v>
      </c>
      <c r="N29">
        <f>ROUND(((M29/$J29)*100),2)</f>
        <v>1.3</v>
      </c>
      <c r="O29">
        <f>SUM(O27,O28)</f>
        <v>3361</v>
      </c>
      <c r="P29">
        <f>ROUND(((O29/$J29)*100),2)</f>
        <v>19.88</v>
      </c>
      <c r="Q29">
        <f>SUM(Q27,Q28)</f>
        <v>2991</v>
      </c>
      <c r="R29">
        <f>ROUND(((Q29/$J29)*100),2)</f>
        <v>17.7</v>
      </c>
      <c r="S29">
        <f>SUM(S27,S28)</f>
        <v>6490</v>
      </c>
      <c r="T29">
        <f>ROUND(((S29/$J29)*100),2)</f>
        <v>38.4</v>
      </c>
      <c r="U29">
        <f>SUM(U27,U28)</f>
        <v>950</v>
      </c>
      <c r="V29">
        <f>ROUND(((U29/$J29)*100),2)</f>
        <v>5.62</v>
      </c>
      <c r="X29">
        <f>SUM(Q12:Q14)</f>
        <v>4350</v>
      </c>
      <c r="Y29">
        <f>SUM(Y27,Y28)</f>
        <v>634</v>
      </c>
      <c r="Z29">
        <f>ROUND(((Y29/$X29)*100),2)</f>
        <v>14.57</v>
      </c>
      <c r="AA29">
        <f>SUM(AA27,AA28)</f>
        <v>88</v>
      </c>
      <c r="AB29">
        <f>ROUND(((AA29/$X29)*100),2)</f>
        <v>2.02</v>
      </c>
      <c r="AC29">
        <f>SUM(AC27,AC28)</f>
        <v>1023</v>
      </c>
      <c r="AD29">
        <f>ROUND(((AC29/$X29)*100),2)</f>
        <v>23.52</v>
      </c>
      <c r="AE29">
        <f>SUM(AE27,AE28)</f>
        <v>783</v>
      </c>
      <c r="AF29">
        <f>ROUND(((AE29/$X29)*100),2)</f>
        <v>18</v>
      </c>
      <c r="AG29">
        <f>SUM(AG27,AG28)</f>
        <v>1603</v>
      </c>
      <c r="AH29">
        <f>ROUND(((AG29/$X29)*100),2)</f>
        <v>36.85</v>
      </c>
      <c r="AI29">
        <f>SUM(AI27:AI28)</f>
        <v>219</v>
      </c>
      <c r="AJ29">
        <f>ROUND(((AI29/$X29)*100),2)</f>
        <v>5.03</v>
      </c>
      <c r="AL29">
        <f>SUM(Q18:Q20)</f>
        <v>4002</v>
      </c>
      <c r="AM29">
        <f>SUM(AM27,AM28)</f>
        <v>775</v>
      </c>
      <c r="AN29">
        <f>ROUND(((AM29/$AL29)*100),2)</f>
        <v>19.37</v>
      </c>
      <c r="AO29">
        <f>SUM(AO27,AO28)</f>
        <v>30</v>
      </c>
      <c r="AP29">
        <f>ROUND(((AO29/$AL29)*100),2)</f>
        <v>0.75</v>
      </c>
      <c r="AQ29">
        <f>SUM(AQ27,AQ28)</f>
        <v>598</v>
      </c>
      <c r="AR29">
        <f>ROUND(((AQ29/$AL29)*100),2)</f>
        <v>14.94</v>
      </c>
      <c r="AS29">
        <f>SUM(AS27,AS28)</f>
        <v>659</v>
      </c>
      <c r="AT29">
        <f>ROUND(((AS29/$AL29)*100),2)</f>
        <v>16.47</v>
      </c>
      <c r="AU29">
        <f>SUM(AU27,AU28)</f>
        <v>1607</v>
      </c>
      <c r="AV29">
        <f>ROUND(((AU29/$AL29)*100),2)</f>
        <v>40.15</v>
      </c>
      <c r="AW29">
        <f>SUM(AW27:AW28)</f>
        <v>333</v>
      </c>
      <c r="AX29">
        <f>ROUND(((AW29/$AL29)*100),2)</f>
        <v>8.32</v>
      </c>
    </row>
    <row r="31" spans="3:24" ht="12.75">
      <c r="C31" s="29"/>
      <c r="D31" s="29"/>
      <c r="E31" s="29"/>
      <c r="F31" s="29"/>
      <c r="G31" s="29"/>
      <c r="H31" s="29"/>
      <c r="J31" s="29" t="s">
        <v>27</v>
      </c>
      <c r="X31" s="29" t="s">
        <v>98</v>
      </c>
    </row>
    <row r="32" spans="1:36" ht="12.75">
      <c r="A32" t="s">
        <v>7</v>
      </c>
      <c r="J32">
        <f>SUM(P9:P11)</f>
        <v>1247</v>
      </c>
      <c r="K32">
        <f>SUM(O9:O11)</f>
        <v>747</v>
      </c>
      <c r="L32">
        <f>ROUND(((K32/$J32)*100),2)</f>
        <v>59.9</v>
      </c>
      <c r="M32">
        <f>SUM(N9:N11)</f>
        <v>3</v>
      </c>
      <c r="N32">
        <f>ROUND(((M32/$J32)*100),2)</f>
        <v>0.24</v>
      </c>
      <c r="O32">
        <f>SUM(K9:K11)</f>
        <v>425</v>
      </c>
      <c r="P32">
        <f>ROUND(((O32/$J32)*100),2)</f>
        <v>34.08</v>
      </c>
      <c r="Q32">
        <f>SUM(M9:M11)</f>
        <v>2</v>
      </c>
      <c r="R32">
        <f>ROUND(((Q32/$J32)*100),2)</f>
        <v>0.16</v>
      </c>
      <c r="S32">
        <f>SUM(L9:L11)</f>
        <v>70</v>
      </c>
      <c r="T32">
        <f>ROUND(((S32/$J32)*100),2)</f>
        <v>5.61</v>
      </c>
      <c r="U32">
        <f>SUM(J9:J11)</f>
        <v>0</v>
      </c>
      <c r="V32">
        <f>ROUND(((U32/$J32)*100),2)</f>
        <v>0</v>
      </c>
      <c r="X32">
        <f>SUM(P15:P17)</f>
        <v>1473</v>
      </c>
      <c r="Y32">
        <f>SUM(O15:O17)</f>
        <v>734</v>
      </c>
      <c r="Z32">
        <f>ROUND(((Y32/$X32)*100),2)</f>
        <v>49.83</v>
      </c>
      <c r="AA32">
        <f>SUM(N15:N17)</f>
        <v>21</v>
      </c>
      <c r="AB32">
        <f>ROUND(((AA32/$X32)*100),2)</f>
        <v>1.43</v>
      </c>
      <c r="AC32">
        <f>SUM(K15:K17)</f>
        <v>429</v>
      </c>
      <c r="AD32">
        <f>ROUND(((AC32/$X32)*100),2)</f>
        <v>29.12</v>
      </c>
      <c r="AE32">
        <f>SUM(M15:M17)</f>
        <v>50</v>
      </c>
      <c r="AF32">
        <f>ROUND(((AE32/$X32)*100),2)</f>
        <v>3.39</v>
      </c>
      <c r="AG32">
        <f>SUM(L15:L17)</f>
        <v>239</v>
      </c>
      <c r="AH32">
        <f>ROUND(((AG32/$X32)*100),2)</f>
        <v>16.23</v>
      </c>
      <c r="AI32">
        <f>SUM(J15:J17)</f>
        <v>0</v>
      </c>
      <c r="AJ32">
        <f>ROUND(((AI32/$X32)*100),2)</f>
        <v>0</v>
      </c>
    </row>
    <row r="33" spans="1:36" ht="12.75">
      <c r="A33" t="s">
        <v>6</v>
      </c>
      <c r="J33">
        <f>SUM(H9:H11)</f>
        <v>2012</v>
      </c>
      <c r="K33">
        <f>SUM(D9:D11)</f>
        <v>0</v>
      </c>
      <c r="L33">
        <f>ROUND(((K33/$J33)*100),2)</f>
        <v>0</v>
      </c>
      <c r="M33">
        <f>SUM(E9:E11)</f>
        <v>27</v>
      </c>
      <c r="N33">
        <f>ROUND(((M33/$J33)*100),2)</f>
        <v>1.34</v>
      </c>
      <c r="O33">
        <f>SUM(B9:B11)</f>
        <v>142</v>
      </c>
      <c r="P33">
        <f>ROUND(((O33/$J33)*100),2)</f>
        <v>7.06</v>
      </c>
      <c r="Q33">
        <f>SUM(F9:F11)</f>
        <v>394</v>
      </c>
      <c r="R33">
        <f>ROUND(((Q33/$J33)*100),2)</f>
        <v>19.58</v>
      </c>
      <c r="S33">
        <f>SUM(G9:G11)</f>
        <v>1339</v>
      </c>
      <c r="T33">
        <f>ROUND(((S33/$J33)*100),2)</f>
        <v>66.55</v>
      </c>
      <c r="U33">
        <f>SUM(C9:C11)</f>
        <v>110</v>
      </c>
      <c r="V33">
        <f>ROUND(((U33/$J33)*100),2)</f>
        <v>5.47</v>
      </c>
      <c r="X33">
        <f>SUM(H15:H17)</f>
        <v>3819</v>
      </c>
      <c r="Y33">
        <f>SUM(D15:D17)</f>
        <v>1</v>
      </c>
      <c r="Z33">
        <f>ROUND(((Y33/$X33)*100),2)</f>
        <v>0.03</v>
      </c>
      <c r="AA33">
        <f>SUM(E15:E17)</f>
        <v>51</v>
      </c>
      <c r="AB33">
        <f>ROUND(((AA33/$X33)*100),2)</f>
        <v>1.34</v>
      </c>
      <c r="AC33">
        <f>SUM(B15:B17)</f>
        <v>744</v>
      </c>
      <c r="AD33">
        <f>ROUND(((AC33/$X33)*100),2)</f>
        <v>19.48</v>
      </c>
      <c r="AE33">
        <f>SUM(F15:F17)</f>
        <v>1103</v>
      </c>
      <c r="AF33">
        <f>ROUND(((AE33/$X33)*100),2)</f>
        <v>28.88</v>
      </c>
      <c r="AG33">
        <f>SUM(G15:G17)</f>
        <v>1632</v>
      </c>
      <c r="AH33">
        <f>ROUND(((AG33/$X33)*100),2)</f>
        <v>42.73</v>
      </c>
      <c r="AI33">
        <f>SUM(C15:C17)</f>
        <v>288</v>
      </c>
      <c r="AJ33">
        <f>ROUND(((AI33/$X33)*100),2)</f>
        <v>7.54</v>
      </c>
    </row>
    <row r="34" spans="1:36" ht="12.75">
      <c r="A34" t="s">
        <v>8</v>
      </c>
      <c r="J34">
        <f>SUM(Q9:Q11)</f>
        <v>3259</v>
      </c>
      <c r="K34">
        <f>SUM(K32,K33)</f>
        <v>747</v>
      </c>
      <c r="L34">
        <f>ROUND(((K34/$J34)*100),2)</f>
        <v>22.92</v>
      </c>
      <c r="M34">
        <f>SUM(M32,M33)</f>
        <v>30</v>
      </c>
      <c r="N34">
        <f>ROUND(((M34/$J34)*100),2)</f>
        <v>0.92</v>
      </c>
      <c r="O34">
        <f>SUM(O32,O33)</f>
        <v>567</v>
      </c>
      <c r="P34">
        <f>ROUND(((O34/$J34)*100),2)</f>
        <v>17.4</v>
      </c>
      <c r="Q34">
        <f>SUM(Q32,Q33)</f>
        <v>396</v>
      </c>
      <c r="R34">
        <f>ROUND(((Q34/$J34)*100),2)</f>
        <v>12.15</v>
      </c>
      <c r="S34">
        <f>SUM(S32,S33)</f>
        <v>1409</v>
      </c>
      <c r="T34">
        <f>ROUND(((S34/$J34)*100),2)</f>
        <v>43.23</v>
      </c>
      <c r="U34">
        <f>SUM(U32,U33)</f>
        <v>110</v>
      </c>
      <c r="V34">
        <f>ROUND(((U34/$J34)*100),2)</f>
        <v>3.38</v>
      </c>
      <c r="X34">
        <f>SUM(Q15:Q17)</f>
        <v>5292</v>
      </c>
      <c r="Y34">
        <f>SUM(Y32,Y33)</f>
        <v>735</v>
      </c>
      <c r="Z34">
        <f>ROUND(((Y34/$X34)*100),2)</f>
        <v>13.89</v>
      </c>
      <c r="AA34">
        <f>SUM(AA32,AA33)</f>
        <v>72</v>
      </c>
      <c r="AB34">
        <f>ROUND(((AA34/$X34)*100),2)</f>
        <v>1.36</v>
      </c>
      <c r="AC34">
        <f>SUM(AC32,AC33)</f>
        <v>1173</v>
      </c>
      <c r="AD34">
        <f>ROUND(((AC34/$X34)*100),2)</f>
        <v>22.17</v>
      </c>
      <c r="AE34">
        <f>SUM(AE32,AE33)</f>
        <v>1153</v>
      </c>
      <c r="AF34">
        <f>ROUND(((AE34/$X34)*100),2)</f>
        <v>21.79</v>
      </c>
      <c r="AG34">
        <f>SUM(AG32,AG33)</f>
        <v>1871</v>
      </c>
      <c r="AH34">
        <f>ROUND(((AG34/$X34)*100),2)</f>
        <v>35.36</v>
      </c>
      <c r="AI34">
        <f>SUM(AI32:AI33)</f>
        <v>288</v>
      </c>
      <c r="AJ34">
        <f>ROUND(((AI34/$X34)*100),2)</f>
        <v>5.44</v>
      </c>
    </row>
    <row r="36" spans="16:50" ht="12.75">
      <c r="P36" s="64"/>
      <c r="Q36" s="64"/>
      <c r="R36" s="64"/>
      <c r="S36" s="64"/>
      <c r="T36" s="64"/>
      <c r="U36" s="64"/>
      <c r="V36" s="64"/>
      <c r="AB36" s="64"/>
      <c r="AH36" s="64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3:35" ht="12.75">
      <c r="C37" t="s">
        <v>28</v>
      </c>
      <c r="D37" t="s">
        <v>70</v>
      </c>
      <c r="E37" t="s">
        <v>73</v>
      </c>
      <c r="F37" t="s">
        <v>29</v>
      </c>
      <c r="H37" t="s">
        <v>27</v>
      </c>
      <c r="J37" t="s">
        <v>28</v>
      </c>
      <c r="K37" t="s">
        <v>70</v>
      </c>
      <c r="L37" t="s">
        <v>73</v>
      </c>
      <c r="M37" t="s">
        <v>29</v>
      </c>
      <c r="P37" t="s">
        <v>101</v>
      </c>
      <c r="Q37" t="s">
        <v>28</v>
      </c>
      <c r="R37" t="s">
        <v>70</v>
      </c>
      <c r="S37" t="s">
        <v>73</v>
      </c>
      <c r="T37" t="s">
        <v>29</v>
      </c>
      <c r="W37" t="s">
        <v>102</v>
      </c>
      <c r="X37" t="s">
        <v>28</v>
      </c>
      <c r="Y37" t="s">
        <v>70</v>
      </c>
      <c r="Z37" t="s">
        <v>73</v>
      </c>
      <c r="AA37" t="s">
        <v>29</v>
      </c>
      <c r="AB37" s="64"/>
      <c r="AC37" t="s">
        <v>109</v>
      </c>
      <c r="AD37" t="s">
        <v>28</v>
      </c>
      <c r="AE37" t="s">
        <v>70</v>
      </c>
      <c r="AF37" t="s">
        <v>73</v>
      </c>
      <c r="AG37" t="s">
        <v>29</v>
      </c>
      <c r="AH37" s="64"/>
      <c r="AI37" s="64"/>
    </row>
    <row r="38" spans="28:41" ht="12.75">
      <c r="AB38" s="64"/>
      <c r="AH38" s="64"/>
      <c r="AI38" s="64"/>
      <c r="AJ38" s="29"/>
      <c r="AK38" s="29"/>
      <c r="AL38" s="29"/>
      <c r="AM38" s="29"/>
      <c r="AN38" s="29"/>
      <c r="AO38" s="29"/>
    </row>
    <row r="39" spans="2:35" ht="12.75">
      <c r="B39">
        <f>SUM(C39:E39)</f>
        <v>2807</v>
      </c>
      <c r="C39">
        <f>SUM(S9:S20)</f>
        <v>1845</v>
      </c>
      <c r="D39">
        <f>SUM(T9:T20)</f>
        <v>22</v>
      </c>
      <c r="E39">
        <f>SUM(U9:U20)</f>
        <v>940</v>
      </c>
      <c r="F39">
        <f>SUM(V9:V20)</f>
        <v>833</v>
      </c>
      <c r="H39">
        <f>SUM(J39:L39)</f>
        <v>734</v>
      </c>
      <c r="J39">
        <f>SUM(S9:S11)</f>
        <v>516</v>
      </c>
      <c r="K39">
        <f>SUM(T9:T11)</f>
        <v>7</v>
      </c>
      <c r="L39">
        <f>SUM(U9:U11)</f>
        <v>211</v>
      </c>
      <c r="M39">
        <f>SUM(V9:V11)</f>
        <v>252</v>
      </c>
      <c r="P39">
        <f>SUM(Q39:S39)</f>
        <v>594</v>
      </c>
      <c r="Q39">
        <f>SUM(S12:S14)</f>
        <v>388</v>
      </c>
      <c r="R39">
        <f>SUM(T12:T14)</f>
        <v>6</v>
      </c>
      <c r="S39">
        <f>SUM(U12:U14)</f>
        <v>200</v>
      </c>
      <c r="T39">
        <f>SUM(V12:V14)</f>
        <v>171</v>
      </c>
      <c r="W39">
        <f>SUM(X39:Z39)</f>
        <v>714</v>
      </c>
      <c r="X39">
        <f>SUM(S15:S17)</f>
        <v>450</v>
      </c>
      <c r="Y39">
        <f>SUM(T15:T17)</f>
        <v>4</v>
      </c>
      <c r="Z39">
        <f>SUM(U15:U17)</f>
        <v>260</v>
      </c>
      <c r="AA39">
        <f>SUM(V15:V17)</f>
        <v>215</v>
      </c>
      <c r="AB39" s="64"/>
      <c r="AC39">
        <f>SUM(AD39:AF39)</f>
        <v>765</v>
      </c>
      <c r="AD39">
        <f>SUM(S18:S20)</f>
        <v>491</v>
      </c>
      <c r="AE39">
        <f>SUM(T18:T20)</f>
        <v>5</v>
      </c>
      <c r="AF39">
        <f>SUM(U18:U20)</f>
        <v>269</v>
      </c>
      <c r="AG39">
        <f>SUM(V18:V20)</f>
        <v>195</v>
      </c>
      <c r="AH39" s="64"/>
      <c r="AI39" s="64"/>
    </row>
    <row r="40" spans="15:35" ht="12.75">
      <c r="O40" s="29"/>
      <c r="U40" s="29"/>
      <c r="V40" s="29"/>
      <c r="AB40" s="135"/>
      <c r="AH40" s="64"/>
      <c r="AI40" s="64"/>
    </row>
    <row r="41" spans="3:35" ht="12.75">
      <c r="C41" s="65">
        <f>ROUND(((C39/$B39)*100),2)</f>
        <v>65.73</v>
      </c>
      <c r="D41" s="65">
        <f>ROUND(((D39/$B39)*100),2)</f>
        <v>0.78</v>
      </c>
      <c r="E41" s="65">
        <f>ROUND(((E39/$B39)*100),2)</f>
        <v>33.49</v>
      </c>
      <c r="F41" s="65">
        <f>ROUND(((F39/$B39)*100),2)</f>
        <v>29.68</v>
      </c>
      <c r="J41" s="65">
        <f>ROUND(((J39/$H39)*100),2)</f>
        <v>70.3</v>
      </c>
      <c r="K41" s="65">
        <f>ROUND(((K39/$H39)*100),2)</f>
        <v>0.95</v>
      </c>
      <c r="L41" s="65">
        <f>ROUND(((L39/$H39)*100),2)</f>
        <v>28.75</v>
      </c>
      <c r="M41" s="65">
        <f>ROUND(((M39/$H39)*100),2)</f>
        <v>34.33</v>
      </c>
      <c r="N41" s="29"/>
      <c r="P41" s="29"/>
      <c r="Q41" s="65">
        <f>ROUND(((Q39/$P39)*100),2)</f>
        <v>65.32</v>
      </c>
      <c r="R41" s="65">
        <f>ROUND(((R39/$P39)*100),2)</f>
        <v>1.01</v>
      </c>
      <c r="S41" s="65">
        <f>ROUND(((S39/$P39)*100),2)</f>
        <v>33.67</v>
      </c>
      <c r="T41" s="65">
        <f>ROUND(((T39/$P39)*100),2)</f>
        <v>28.79</v>
      </c>
      <c r="W41" s="29"/>
      <c r="X41" s="65">
        <f>ROUND(((X39/$W39)*100),2)</f>
        <v>63.03</v>
      </c>
      <c r="Y41" s="65">
        <f>ROUND(((Y39/$W39)*100),2)</f>
        <v>0.56</v>
      </c>
      <c r="Z41" s="65">
        <f>ROUND(((Z39/$W39)*100),2)</f>
        <v>36.41</v>
      </c>
      <c r="AA41" s="65">
        <f>ROUND(((AA39/$W39)*100),2)</f>
        <v>30.11</v>
      </c>
      <c r="AB41" s="64"/>
      <c r="AC41" s="29"/>
      <c r="AD41" s="65">
        <f>ROUND(((AD39/$AC39)*100),2)</f>
        <v>64.18</v>
      </c>
      <c r="AE41" s="65">
        <f>ROUND(((AE39/$AC39)*100),2)</f>
        <v>0.65</v>
      </c>
      <c r="AF41" s="65">
        <f>ROUND(((AF39/$AC39)*100),2)</f>
        <v>35.16</v>
      </c>
      <c r="AG41" s="65">
        <f>ROUND(((AG39/$AC39)*100),2)</f>
        <v>25.49</v>
      </c>
      <c r="AH41" s="64"/>
      <c r="AI41" s="64"/>
    </row>
    <row r="43" spans="12:41" ht="12.75">
      <c r="L43" s="29"/>
      <c r="M43" s="29"/>
      <c r="N43" s="29"/>
      <c r="O43" s="29"/>
      <c r="P43" s="29"/>
      <c r="Q43" s="29"/>
      <c r="T43" s="29"/>
      <c r="U43" s="29"/>
      <c r="V43" s="29"/>
      <c r="W43" s="29"/>
      <c r="X43" s="29"/>
      <c r="Y43" s="29"/>
      <c r="AB43" s="29"/>
      <c r="AC43" s="29"/>
      <c r="AD43" s="29"/>
      <c r="AE43" s="29"/>
      <c r="AF43" s="29"/>
      <c r="AG43" s="29"/>
      <c r="AJ43" s="29"/>
      <c r="AK43" s="29"/>
      <c r="AL43" s="29"/>
      <c r="AM43" s="29"/>
      <c r="AN43" s="29"/>
      <c r="AO43" s="29"/>
    </row>
    <row r="44" ht="12.75">
      <c r="I44" s="64"/>
    </row>
    <row r="45" spans="26:33" ht="12.75">
      <c r="Z45" s="129"/>
      <c r="AA45" s="129"/>
      <c r="AB45" s="129"/>
      <c r="AC45" s="129"/>
      <c r="AD45" s="129"/>
      <c r="AE45" s="129"/>
      <c r="AF45" s="129"/>
      <c r="AG45" s="1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3"/>
  <sheetViews>
    <sheetView workbookViewId="0" topLeftCell="A1">
      <selection activeCell="A19" sqref="A19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</cols>
  <sheetData>
    <row r="2" spans="1:3" ht="12.75">
      <c r="A2" s="70"/>
      <c r="B2" s="70"/>
      <c r="C2" s="70"/>
    </row>
    <row r="3" spans="1:17" ht="12.75">
      <c r="A3" s="16"/>
      <c r="B3" s="26" t="s">
        <v>6</v>
      </c>
      <c r="C3" s="18"/>
      <c r="D3" s="18"/>
      <c r="E3" s="18"/>
      <c r="F3" s="19"/>
      <c r="G3" s="19"/>
      <c r="H3" s="17" t="s">
        <v>8</v>
      </c>
      <c r="I3" s="20"/>
      <c r="J3" s="26" t="s">
        <v>7</v>
      </c>
      <c r="K3" s="19"/>
      <c r="L3" s="19"/>
      <c r="M3" s="19"/>
      <c r="N3" s="18"/>
      <c r="O3" s="19"/>
      <c r="P3" s="17" t="s">
        <v>8</v>
      </c>
      <c r="Q3" s="21" t="s">
        <v>8</v>
      </c>
    </row>
    <row r="4" spans="1:17" ht="12.75">
      <c r="A4" s="16"/>
      <c r="B4" s="17" t="s">
        <v>68</v>
      </c>
      <c r="C4" s="18">
        <v>19</v>
      </c>
      <c r="D4" s="18" t="s">
        <v>1</v>
      </c>
      <c r="E4" s="18" t="s">
        <v>2</v>
      </c>
      <c r="F4" s="18" t="s">
        <v>3</v>
      </c>
      <c r="G4" s="18" t="s">
        <v>4</v>
      </c>
      <c r="H4" s="22" t="s">
        <v>6</v>
      </c>
      <c r="I4" s="23"/>
      <c r="J4" s="17" t="s">
        <v>68</v>
      </c>
      <c r="K4" s="18">
        <v>19</v>
      </c>
      <c r="L4" s="18" t="s">
        <v>1</v>
      </c>
      <c r="M4" s="18" t="s">
        <v>2</v>
      </c>
      <c r="N4" s="24" t="s">
        <v>3</v>
      </c>
      <c r="O4" s="18" t="s">
        <v>4</v>
      </c>
      <c r="P4" s="22" t="s">
        <v>7</v>
      </c>
      <c r="Q4" s="25" t="s">
        <v>9</v>
      </c>
    </row>
    <row r="5" spans="2:17" ht="12.75">
      <c r="B5" s="31" t="s">
        <v>17</v>
      </c>
      <c r="C5" s="31" t="s">
        <v>24</v>
      </c>
      <c r="D5" s="31" t="s">
        <v>15</v>
      </c>
      <c r="E5" s="31" t="s">
        <v>16</v>
      </c>
      <c r="F5" s="31" t="s">
        <v>18</v>
      </c>
      <c r="G5" s="31" t="s">
        <v>19</v>
      </c>
      <c r="H5" s="31"/>
      <c r="I5" s="52"/>
      <c r="J5" s="31" t="s">
        <v>24</v>
      </c>
      <c r="K5" s="31" t="s">
        <v>17</v>
      </c>
      <c r="L5" s="31" t="s">
        <v>19</v>
      </c>
      <c r="M5" s="31" t="s">
        <v>18</v>
      </c>
      <c r="N5" s="31" t="s">
        <v>16</v>
      </c>
      <c r="O5" s="31" t="s">
        <v>15</v>
      </c>
      <c r="P5" s="32"/>
      <c r="Q5" s="32"/>
    </row>
    <row r="6" spans="1:17" ht="12.75">
      <c r="A6" s="143" t="s">
        <v>87</v>
      </c>
      <c r="B6">
        <v>0</v>
      </c>
      <c r="C6">
        <v>30</v>
      </c>
      <c r="D6">
        <v>0</v>
      </c>
      <c r="E6">
        <v>0</v>
      </c>
      <c r="F6">
        <v>150</v>
      </c>
      <c r="G6">
        <v>436</v>
      </c>
      <c r="H6">
        <f aca="true" t="shared" si="0" ref="H6:H15">SUM(B6:G6)</f>
        <v>616</v>
      </c>
      <c r="I6" s="34" t="s">
        <v>5</v>
      </c>
      <c r="J6">
        <v>0</v>
      </c>
      <c r="K6">
        <v>129</v>
      </c>
      <c r="L6">
        <v>0</v>
      </c>
      <c r="M6">
        <v>0</v>
      </c>
      <c r="N6">
        <v>2</v>
      </c>
      <c r="O6">
        <v>274</v>
      </c>
      <c r="P6">
        <f aca="true" t="shared" si="1" ref="P6:P16">SUM(J6:O6)</f>
        <v>405</v>
      </c>
      <c r="Q6">
        <f aca="true" t="shared" si="2" ref="Q6:Q15">H6+P6</f>
        <v>1021</v>
      </c>
    </row>
    <row r="7" spans="1:17" ht="12.75">
      <c r="A7" s="143" t="s">
        <v>88</v>
      </c>
      <c r="B7">
        <v>0</v>
      </c>
      <c r="C7">
        <v>41</v>
      </c>
      <c r="D7">
        <v>0</v>
      </c>
      <c r="E7">
        <v>0</v>
      </c>
      <c r="F7">
        <v>128</v>
      </c>
      <c r="G7">
        <v>449</v>
      </c>
      <c r="H7">
        <f t="shared" si="0"/>
        <v>618</v>
      </c>
      <c r="I7" s="34" t="s">
        <v>5</v>
      </c>
      <c r="J7">
        <v>0</v>
      </c>
      <c r="K7">
        <v>148</v>
      </c>
      <c r="L7">
        <v>0</v>
      </c>
      <c r="M7">
        <v>0</v>
      </c>
      <c r="N7">
        <v>1</v>
      </c>
      <c r="O7">
        <v>249</v>
      </c>
      <c r="P7">
        <f t="shared" si="1"/>
        <v>398</v>
      </c>
      <c r="Q7">
        <f t="shared" si="2"/>
        <v>1016</v>
      </c>
    </row>
    <row r="8" spans="1:17" ht="12.75">
      <c r="A8" s="143" t="s">
        <v>89</v>
      </c>
      <c r="B8">
        <v>142</v>
      </c>
      <c r="C8">
        <v>39</v>
      </c>
      <c r="D8">
        <v>0</v>
      </c>
      <c r="E8">
        <v>27</v>
      </c>
      <c r="F8">
        <v>116</v>
      </c>
      <c r="G8">
        <v>454</v>
      </c>
      <c r="H8">
        <f t="shared" si="0"/>
        <v>778</v>
      </c>
      <c r="I8" s="34" t="s">
        <v>5</v>
      </c>
      <c r="J8">
        <v>0</v>
      </c>
      <c r="K8">
        <v>148</v>
      </c>
      <c r="L8">
        <v>70</v>
      </c>
      <c r="M8">
        <v>2</v>
      </c>
      <c r="N8">
        <v>0</v>
      </c>
      <c r="O8">
        <v>224</v>
      </c>
      <c r="P8">
        <f t="shared" si="1"/>
        <v>444</v>
      </c>
      <c r="Q8">
        <f t="shared" si="2"/>
        <v>1222</v>
      </c>
    </row>
    <row r="9" spans="1:17" ht="12.75">
      <c r="A9" s="143" t="s">
        <v>91</v>
      </c>
      <c r="B9">
        <v>345</v>
      </c>
      <c r="C9">
        <v>63</v>
      </c>
      <c r="D9">
        <v>0</v>
      </c>
      <c r="E9">
        <v>37</v>
      </c>
      <c r="F9">
        <v>178</v>
      </c>
      <c r="G9">
        <v>305</v>
      </c>
      <c r="H9">
        <f t="shared" si="0"/>
        <v>928</v>
      </c>
      <c r="I9" s="34" t="s">
        <v>5</v>
      </c>
      <c r="J9">
        <v>0</v>
      </c>
      <c r="K9">
        <v>78</v>
      </c>
      <c r="L9">
        <v>121</v>
      </c>
      <c r="M9">
        <v>12</v>
      </c>
      <c r="N9">
        <v>0</v>
      </c>
      <c r="O9">
        <v>154</v>
      </c>
      <c r="P9">
        <f t="shared" si="1"/>
        <v>365</v>
      </c>
      <c r="Q9">
        <f t="shared" si="2"/>
        <v>1293</v>
      </c>
    </row>
    <row r="10" spans="1:17" ht="12.75">
      <c r="A10" s="143" t="s">
        <v>93</v>
      </c>
      <c r="B10">
        <v>26</v>
      </c>
      <c r="C10">
        <v>82</v>
      </c>
      <c r="D10">
        <v>0</v>
      </c>
      <c r="E10">
        <v>17</v>
      </c>
      <c r="F10">
        <v>327</v>
      </c>
      <c r="G10">
        <v>594</v>
      </c>
      <c r="H10">
        <f t="shared" si="0"/>
        <v>1046</v>
      </c>
      <c r="I10" s="34" t="s">
        <v>5</v>
      </c>
      <c r="J10">
        <v>0</v>
      </c>
      <c r="K10">
        <v>144</v>
      </c>
      <c r="L10">
        <v>18</v>
      </c>
      <c r="M10">
        <v>0</v>
      </c>
      <c r="N10">
        <v>3</v>
      </c>
      <c r="O10">
        <v>270</v>
      </c>
      <c r="P10">
        <f t="shared" si="1"/>
        <v>435</v>
      </c>
      <c r="Q10">
        <f t="shared" si="2"/>
        <v>1481</v>
      </c>
    </row>
    <row r="11" spans="1:17" ht="12.75">
      <c r="A11" s="143" t="s">
        <v>95</v>
      </c>
      <c r="B11">
        <v>304</v>
      </c>
      <c r="C11">
        <v>73</v>
      </c>
      <c r="D11">
        <v>0</v>
      </c>
      <c r="E11">
        <v>29</v>
      </c>
      <c r="F11">
        <v>239</v>
      </c>
      <c r="G11">
        <v>456</v>
      </c>
      <c r="H11">
        <f t="shared" si="0"/>
        <v>1101</v>
      </c>
      <c r="I11" s="34">
        <v>234</v>
      </c>
      <c r="J11" s="128">
        <v>1</v>
      </c>
      <c r="K11" s="128">
        <v>126</v>
      </c>
      <c r="L11" s="128">
        <v>109</v>
      </c>
      <c r="M11" s="128">
        <v>27</v>
      </c>
      <c r="N11" s="128">
        <v>2</v>
      </c>
      <c r="O11" s="128">
        <v>210</v>
      </c>
      <c r="P11">
        <f t="shared" si="1"/>
        <v>475</v>
      </c>
      <c r="Q11">
        <f t="shared" si="2"/>
        <v>1576</v>
      </c>
    </row>
    <row r="12" spans="1:17" ht="12.75">
      <c r="A12" s="143" t="s">
        <v>96</v>
      </c>
      <c r="B12" s="35">
        <v>121</v>
      </c>
      <c r="C12" s="35">
        <v>140</v>
      </c>
      <c r="D12" s="35">
        <v>0</v>
      </c>
      <c r="E12" s="35">
        <v>0</v>
      </c>
      <c r="F12" s="35">
        <v>454</v>
      </c>
      <c r="G12" s="35">
        <v>624</v>
      </c>
      <c r="H12">
        <f t="shared" si="0"/>
        <v>1339</v>
      </c>
      <c r="I12" s="34" t="s">
        <v>5</v>
      </c>
      <c r="J12" s="35">
        <v>0</v>
      </c>
      <c r="K12" s="35">
        <v>182</v>
      </c>
      <c r="L12" s="35">
        <v>47</v>
      </c>
      <c r="M12" s="35">
        <v>14</v>
      </c>
      <c r="N12" s="35">
        <v>8</v>
      </c>
      <c r="O12" s="35">
        <v>261</v>
      </c>
      <c r="P12">
        <f t="shared" si="1"/>
        <v>512</v>
      </c>
      <c r="Q12">
        <f t="shared" si="2"/>
        <v>1851</v>
      </c>
    </row>
    <row r="13" spans="1:17" ht="12.75">
      <c r="A13" s="143" t="s">
        <v>97</v>
      </c>
      <c r="B13" s="35">
        <v>517</v>
      </c>
      <c r="C13" s="35">
        <v>36</v>
      </c>
      <c r="D13" s="35">
        <v>0</v>
      </c>
      <c r="E13" s="35">
        <v>13</v>
      </c>
      <c r="F13" s="35">
        <v>295</v>
      </c>
      <c r="G13" s="35">
        <v>446</v>
      </c>
      <c r="H13">
        <f t="shared" si="0"/>
        <v>1307</v>
      </c>
      <c r="I13" s="34" t="s">
        <v>5</v>
      </c>
      <c r="J13" s="35">
        <v>0</v>
      </c>
      <c r="K13" s="35">
        <v>104</v>
      </c>
      <c r="L13" s="35">
        <v>150</v>
      </c>
      <c r="M13" s="35">
        <v>32</v>
      </c>
      <c r="N13" s="35">
        <v>6</v>
      </c>
      <c r="O13" s="35">
        <v>216</v>
      </c>
      <c r="P13">
        <f t="shared" si="1"/>
        <v>508</v>
      </c>
      <c r="Q13">
        <f t="shared" si="2"/>
        <v>1815</v>
      </c>
    </row>
    <row r="14" spans="1:17" ht="12.75">
      <c r="A14" s="143" t="s">
        <v>100</v>
      </c>
      <c r="B14" s="35">
        <v>106</v>
      </c>
      <c r="C14" s="35">
        <v>112</v>
      </c>
      <c r="D14" s="35">
        <v>1</v>
      </c>
      <c r="E14" s="35">
        <v>38</v>
      </c>
      <c r="F14" s="35">
        <v>354</v>
      </c>
      <c r="G14" s="35">
        <v>562</v>
      </c>
      <c r="H14">
        <f t="shared" si="0"/>
        <v>1173</v>
      </c>
      <c r="I14" s="34" t="s">
        <v>5</v>
      </c>
      <c r="J14" s="35">
        <v>0</v>
      </c>
      <c r="K14" s="35">
        <v>143</v>
      </c>
      <c r="L14" s="35">
        <v>42</v>
      </c>
      <c r="M14" s="35">
        <v>4</v>
      </c>
      <c r="N14" s="35">
        <v>7</v>
      </c>
      <c r="O14" s="35">
        <v>257</v>
      </c>
      <c r="P14">
        <f t="shared" si="1"/>
        <v>453</v>
      </c>
      <c r="Q14">
        <f t="shared" si="2"/>
        <v>1626</v>
      </c>
    </row>
    <row r="15" spans="1:17" ht="12.75">
      <c r="A15" s="143" t="s">
        <v>103</v>
      </c>
      <c r="B15" s="35">
        <v>38</v>
      </c>
      <c r="C15" s="35">
        <v>173</v>
      </c>
      <c r="D15" s="35">
        <v>1</v>
      </c>
      <c r="E15" s="35">
        <v>0</v>
      </c>
      <c r="F15" s="35">
        <v>299</v>
      </c>
      <c r="G15" s="35">
        <v>542</v>
      </c>
      <c r="H15">
        <f t="shared" si="0"/>
        <v>1053</v>
      </c>
      <c r="I15" s="34" t="s">
        <v>5</v>
      </c>
      <c r="J15" s="35">
        <v>0</v>
      </c>
      <c r="K15" s="35">
        <v>139</v>
      </c>
      <c r="L15" s="35">
        <v>42</v>
      </c>
      <c r="M15" s="35">
        <v>3</v>
      </c>
      <c r="N15" s="35">
        <v>9</v>
      </c>
      <c r="O15" s="35">
        <v>243</v>
      </c>
      <c r="P15">
        <f t="shared" si="1"/>
        <v>436</v>
      </c>
      <c r="Q15">
        <f t="shared" si="2"/>
        <v>1489</v>
      </c>
    </row>
    <row r="16" spans="1:17" ht="12.75">
      <c r="A16" s="143" t="s">
        <v>104</v>
      </c>
      <c r="B16" s="35">
        <v>0</v>
      </c>
      <c r="C16" s="35">
        <v>107</v>
      </c>
      <c r="D16" s="35">
        <v>0</v>
      </c>
      <c r="E16" s="35">
        <v>0</v>
      </c>
      <c r="F16" s="35">
        <v>174</v>
      </c>
      <c r="G16" s="35">
        <v>535</v>
      </c>
      <c r="H16">
        <f>SUM(B16:G16)</f>
        <v>816</v>
      </c>
      <c r="I16" s="34" t="s">
        <v>5</v>
      </c>
      <c r="J16" s="35">
        <v>0</v>
      </c>
      <c r="K16" s="35">
        <v>197</v>
      </c>
      <c r="L16" s="35">
        <v>1</v>
      </c>
      <c r="M16" s="35">
        <v>0</v>
      </c>
      <c r="N16" s="35">
        <v>0</v>
      </c>
      <c r="O16" s="35">
        <v>263</v>
      </c>
      <c r="P16">
        <f t="shared" si="1"/>
        <v>461</v>
      </c>
      <c r="Q16">
        <f>H16+P16</f>
        <v>1277</v>
      </c>
    </row>
    <row r="17" spans="1:17" ht="12.75">
      <c r="A17" s="143" t="s">
        <v>107</v>
      </c>
      <c r="B17" s="35">
        <v>35</v>
      </c>
      <c r="C17" s="35">
        <v>52</v>
      </c>
      <c r="D17" s="35">
        <v>0</v>
      </c>
      <c r="E17" s="35">
        <v>15</v>
      </c>
      <c r="F17" s="35">
        <v>181</v>
      </c>
      <c r="G17" s="35">
        <v>480</v>
      </c>
      <c r="H17">
        <f>SUM(B17:G17)</f>
        <v>763</v>
      </c>
      <c r="I17" s="34" t="s">
        <v>5</v>
      </c>
      <c r="J17" s="35">
        <v>1</v>
      </c>
      <c r="K17" s="35">
        <v>189</v>
      </c>
      <c r="L17" s="35">
        <v>7</v>
      </c>
      <c r="M17" s="35">
        <v>2</v>
      </c>
      <c r="N17" s="35">
        <v>6</v>
      </c>
      <c r="O17" s="35">
        <v>268</v>
      </c>
      <c r="P17">
        <v>473</v>
      </c>
      <c r="Q17">
        <f>H17+P17</f>
        <v>1236</v>
      </c>
    </row>
    <row r="18" spans="1:9" ht="12.75">
      <c r="A18" s="143"/>
      <c r="I18" s="34"/>
    </row>
    <row r="19" spans="2:17" ht="12.75">
      <c r="B19">
        <f>SUM(B6:B17)</f>
        <v>1634</v>
      </c>
      <c r="C19">
        <f aca="true" t="shared" si="3" ref="C19:Q19">SUM(C6:C17)</f>
        <v>948</v>
      </c>
      <c r="D19">
        <f t="shared" si="3"/>
        <v>2</v>
      </c>
      <c r="E19">
        <f t="shared" si="3"/>
        <v>176</v>
      </c>
      <c r="F19">
        <f t="shared" si="3"/>
        <v>2895</v>
      </c>
      <c r="G19">
        <f t="shared" si="3"/>
        <v>5883</v>
      </c>
      <c r="H19">
        <f t="shared" si="3"/>
        <v>11538</v>
      </c>
      <c r="I19" s="34"/>
      <c r="J19">
        <f t="shared" si="3"/>
        <v>2</v>
      </c>
      <c r="K19">
        <f t="shared" si="3"/>
        <v>1727</v>
      </c>
      <c r="L19">
        <f t="shared" si="3"/>
        <v>607</v>
      </c>
      <c r="M19">
        <f t="shared" si="3"/>
        <v>96</v>
      </c>
      <c r="N19">
        <f t="shared" si="3"/>
        <v>44</v>
      </c>
      <c r="O19">
        <f t="shared" si="3"/>
        <v>2889</v>
      </c>
      <c r="P19">
        <f t="shared" si="3"/>
        <v>5365</v>
      </c>
      <c r="Q19" s="210">
        <f t="shared" si="3"/>
        <v>16903</v>
      </c>
    </row>
    <row r="21" spans="1:16" ht="12.75">
      <c r="A21" s="49" t="s">
        <v>25</v>
      </c>
      <c r="B21" s="50">
        <f>B19/H19%</f>
        <v>14.161899809325707</v>
      </c>
      <c r="C21" s="50">
        <f>C19/H19%</f>
        <v>8.216328653146126</v>
      </c>
      <c r="D21" s="50">
        <f>D19/H19%</f>
        <v>0.01733402669440111</v>
      </c>
      <c r="E21" s="50">
        <f>E19/H19%</f>
        <v>1.5253943491072977</v>
      </c>
      <c r="F21" s="50">
        <f>F19/H19%</f>
        <v>25.09100364014561</v>
      </c>
      <c r="G21" s="50">
        <f>G19/H19%</f>
        <v>50.988039521580866</v>
      </c>
      <c r="H21" s="51">
        <f>SUM(B21:G21)</f>
        <v>100</v>
      </c>
      <c r="I21" s="51"/>
      <c r="J21" s="50">
        <f>J19/P19%</f>
        <v>0.037278657968313145</v>
      </c>
      <c r="K21" s="50">
        <f>K19/P19%</f>
        <v>32.1901211556384</v>
      </c>
      <c r="L21" s="50">
        <f>L19/P19%</f>
        <v>11.31407269338304</v>
      </c>
      <c r="M21" s="50">
        <f>M19/P19%</f>
        <v>1.7893755824790307</v>
      </c>
      <c r="N21" s="50">
        <f>N19/P19%</f>
        <v>0.8201304753028891</v>
      </c>
      <c r="O21" s="50">
        <f>O19/P19%</f>
        <v>53.84902143522833</v>
      </c>
      <c r="P21" s="51">
        <f>SUM(J21:O21)</f>
        <v>100</v>
      </c>
    </row>
    <row r="30" spans="10:15" ht="12.75">
      <c r="J30" s="128"/>
      <c r="K30" s="128"/>
      <c r="L30" s="128"/>
      <c r="M30" s="128"/>
      <c r="N30" s="128"/>
      <c r="O30" s="128"/>
    </row>
    <row r="31" spans="2:15" ht="12.75">
      <c r="B31" s="35"/>
      <c r="C31" s="35"/>
      <c r="D31" s="35"/>
      <c r="E31" s="35"/>
      <c r="F31" s="35"/>
      <c r="G31" s="35"/>
      <c r="J31" s="35"/>
      <c r="K31" s="35"/>
      <c r="L31" s="35"/>
      <c r="M31" s="35"/>
      <c r="N31" s="35"/>
      <c r="O31" s="35"/>
    </row>
    <row r="53" spans="10:15" ht="12.75">
      <c r="J53">
        <f aca="true" t="shared" si="4" ref="J53:O53">J22-J40</f>
        <v>0</v>
      </c>
      <c r="K53">
        <f t="shared" si="4"/>
        <v>0</v>
      </c>
      <c r="L53">
        <f t="shared" si="4"/>
        <v>0</v>
      </c>
      <c r="M53">
        <f t="shared" si="4"/>
        <v>0</v>
      </c>
      <c r="N53">
        <f t="shared" si="4"/>
        <v>0</v>
      </c>
      <c r="O53">
        <f t="shared" si="4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naam</dc:creator>
  <cp:keywords/>
  <dc:description/>
  <cp:lastModifiedBy>Emiel</cp:lastModifiedBy>
  <cp:lastPrinted>2011-06-02T14:45:48Z</cp:lastPrinted>
  <dcterms:created xsi:type="dcterms:W3CDTF">2006-07-19T07:59:23Z</dcterms:created>
  <dcterms:modified xsi:type="dcterms:W3CDTF">2023-07-09T17:07:35Z</dcterms:modified>
  <cp:category/>
  <cp:version/>
  <cp:contentType/>
  <cp:contentStatus/>
</cp:coreProperties>
</file>