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845" windowHeight="11640" activeTab="0"/>
  </bookViews>
  <sheets>
    <sheet name="Baangebruik 2018" sheetId="1" r:id="rId1"/>
    <sheet name="Total 2018" sheetId="2" r:id="rId2"/>
    <sheet name="dagvluchten 2018" sheetId="3" r:id="rId3"/>
    <sheet name="Nachtvluchten 2018" sheetId="4" r:id="rId4"/>
    <sheet name="Nacht 12 maanden" sheetId="5" r:id="rId5"/>
  </sheets>
  <definedNames/>
  <calcPr fullCalcOnLoad="1"/>
</workbook>
</file>

<file path=xl/sharedStrings.xml><?xml version="1.0" encoding="utf-8"?>
<sst xmlns="http://schemas.openxmlformats.org/spreadsheetml/2006/main" count="1626" uniqueCount="128">
  <si>
    <t>Total (06:00 till 05:59)</t>
  </si>
  <si>
    <t>07L</t>
  </si>
  <si>
    <t>07R</t>
  </si>
  <si>
    <t>25L</t>
  </si>
  <si>
    <t>25R</t>
  </si>
  <si>
    <t xml:space="preserve"> </t>
  </si>
  <si>
    <t>Aankomsten</t>
  </si>
  <si>
    <t>Vertrekken</t>
  </si>
  <si>
    <t>Totaal</t>
  </si>
  <si>
    <t>Vluchten</t>
  </si>
  <si>
    <t>Day (06:00 till 22:59)</t>
  </si>
  <si>
    <t>Night (23:00 till 05:59)</t>
  </si>
  <si>
    <t>Oktober</t>
  </si>
  <si>
    <t>November</t>
  </si>
  <si>
    <t>December</t>
  </si>
  <si>
    <t>Zone 1</t>
  </si>
  <si>
    <t>Zone 2</t>
  </si>
  <si>
    <t>Zone 3</t>
  </si>
  <si>
    <t>Zone 4</t>
  </si>
  <si>
    <t>Zone 5</t>
  </si>
  <si>
    <t>zone 6</t>
  </si>
  <si>
    <t>Dag</t>
  </si>
  <si>
    <t>Nacht</t>
  </si>
  <si>
    <t>Etmaal</t>
  </si>
  <si>
    <t>Zone 6</t>
  </si>
  <si>
    <t>%</t>
  </si>
  <si>
    <t>SAMENVATTING CIJFERS  BAANGEBRUIK  jaar 2006 in %</t>
  </si>
  <si>
    <t>SAMENVATTING CIJFERS  BAANGEBRUIK  jaar 2007 in %</t>
  </si>
  <si>
    <t>Landingen</t>
  </si>
  <si>
    <t>SAMENVATTING CIJFERS BAANGEBRUIK jaar 2005 in %</t>
  </si>
  <si>
    <t>SAMENVATTING CIJFERS  BAANGEBRUIK  jaar 2008 in %</t>
  </si>
  <si>
    <t>rechts</t>
  </si>
  <si>
    <t>KW1</t>
  </si>
  <si>
    <t>Rechts</t>
  </si>
  <si>
    <t>Ronde van Br,</t>
  </si>
  <si>
    <t>Links</t>
  </si>
  <si>
    <t>Rechtd,</t>
  </si>
  <si>
    <t>Vertrekken Zone1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</si>
  <si>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</si>
  <si>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</si>
  <si>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</si>
  <si>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</si>
  <si>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</si>
  <si>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</si>
  <si>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</si>
  <si>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</si>
  <si>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</si>
  <si>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Ronde Br</t>
  </si>
  <si>
    <t>SAMENVATTING CIJFERS  BAANGEBRUIK  2009</t>
  </si>
  <si>
    <t>SAMENVATTING CIJFERS  BAANGEBRUIK  jaar 2010 in %</t>
  </si>
  <si>
    <t>SAMENVATTING CIJFERS  BAANGEBRUIK  2010</t>
  </si>
  <si>
    <t>SAMENVATTING CIJFERS  BAANGEBRUIK  jaar 2011 in %</t>
  </si>
  <si>
    <t>Zone</t>
  </si>
  <si>
    <t>Vertrek</t>
  </si>
  <si>
    <t>Aankomst</t>
  </si>
  <si>
    <t>SAMENVATTING CIJFERS  BAANGEBRUIK  2011</t>
  </si>
  <si>
    <t>6-7 h</t>
  </si>
  <si>
    <t>7-23 h</t>
  </si>
  <si>
    <t>Delta</t>
  </si>
  <si>
    <t>&lt;4</t>
  </si>
  <si>
    <t>&gt;4</t>
  </si>
  <si>
    <t>Zoulou</t>
  </si>
  <si>
    <t>DENUT</t>
  </si>
  <si>
    <t>HELEN</t>
  </si>
  <si>
    <t>NIK</t>
  </si>
  <si>
    <t>&lt;8</t>
  </si>
  <si>
    <t>&gt;8</t>
  </si>
  <si>
    <t>Sid</t>
  </si>
  <si>
    <t>Nik</t>
  </si>
  <si>
    <t>Tot</t>
  </si>
  <si>
    <t>QC&lt;8</t>
  </si>
  <si>
    <t>QC&gt;8</t>
  </si>
  <si>
    <t>QC&lt;4</t>
  </si>
  <si>
    <t>QC&gt;4</t>
  </si>
  <si>
    <t xml:space="preserve">SAMENVATTING CIJFERS  BAANGEBRUIK 2012 </t>
  </si>
  <si>
    <t>SAMENVATTING CIJFERS  BAANGEBRUIK 2012 in %</t>
  </si>
  <si>
    <t>A - 6-7 h</t>
  </si>
  <si>
    <t>23 - 7 h</t>
  </si>
  <si>
    <t>D-6-7h</t>
  </si>
  <si>
    <t>23-7 h</t>
  </si>
  <si>
    <t>6-7 uur</t>
  </si>
  <si>
    <t>SAMENVATTING CIJFERS  BAANGEBRUIK 2013 in %</t>
  </si>
  <si>
    <t xml:space="preserve">SAMENVATTING CIJFERS  BAANGEBRUIK 2013 </t>
  </si>
  <si>
    <t>_01</t>
  </si>
  <si>
    <t>01</t>
  </si>
  <si>
    <t>SAMENVATTING CIJFERS  BAANGEBRUIK 2009 in %</t>
  </si>
  <si>
    <t>Oost</t>
  </si>
  <si>
    <t>Sids</t>
  </si>
  <si>
    <t>Kok + Denut + Helen + Nicky + Elsik</t>
  </si>
  <si>
    <t>Sopok + Rousy + LNO + SPI + PIT</t>
  </si>
  <si>
    <t>Zoulou + CIV3C</t>
  </si>
  <si>
    <t>SAMENVATTING CIJFERS  BAANGEBRUIK 2015</t>
  </si>
  <si>
    <t>SAMENVATTING CIJFERS  BAANGEBRUIK 2014</t>
  </si>
  <si>
    <t>CIV-Ka</t>
  </si>
  <si>
    <t>N</t>
  </si>
  <si>
    <t>SAMENVATTING CIJFERS  BAANGEBRUIK 2016</t>
  </si>
  <si>
    <t>CIV</t>
  </si>
  <si>
    <t>Ring</t>
  </si>
  <si>
    <t>Kan</t>
  </si>
  <si>
    <t>Bewegingen</t>
  </si>
  <si>
    <t>Zoulou + CIV4C</t>
  </si>
  <si>
    <t>Korte</t>
  </si>
  <si>
    <t>Bocht</t>
  </si>
  <si>
    <t>Aug</t>
  </si>
  <si>
    <t>Okt</t>
  </si>
  <si>
    <t>Nov</t>
  </si>
  <si>
    <t>Dec</t>
  </si>
  <si>
    <t>Feb</t>
  </si>
  <si>
    <t>SAMENVATTING CIJFERS  BAANGEBRUIK 2018</t>
  </si>
  <si>
    <t>Totaal aantal vluchten over 2018</t>
  </si>
  <si>
    <t>Nachtvluchten 2018</t>
  </si>
  <si>
    <t>SAMENVATTING CIJFERS  BAANGEBRUIK 2017</t>
  </si>
  <si>
    <t>Dagvluchten 2018</t>
  </si>
  <si>
    <t>Jan 18</t>
  </si>
  <si>
    <t>Bewegingen 6-7h</t>
  </si>
  <si>
    <t>KW2</t>
  </si>
  <si>
    <t>SAMENVATTING CIJFERS  BAANGEBRUIK  1st Kwartaal 2018</t>
  </si>
  <si>
    <t>Nachtvluchten laatste 12 maanden</t>
  </si>
  <si>
    <t>SAMENVATTING CIJFERS  BAANGEBRUIK  2de Kwartaal 2018</t>
  </si>
  <si>
    <t>KW3</t>
  </si>
  <si>
    <t>Kw2</t>
  </si>
  <si>
    <t>SAMENVATTING CIJFERS  BAANGEBRUIK  3de Kwartaal 2018</t>
  </si>
  <si>
    <t>Sept</t>
  </si>
  <si>
    <t>Kw3</t>
  </si>
  <si>
    <t>KW4</t>
  </si>
  <si>
    <t>Cijfers van 01/01/2018 tot 31/12/2018</t>
  </si>
  <si>
    <t>SAMENVATTING CIJFERS  BAANGEBRUIK  4de Kwartaal 2018</t>
  </si>
  <si>
    <t>Kw4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</si>
</sst>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BF &quot;#,##0_);\(&quot;BF &quot;#,##0\)"/>
    <numFmt numFmtId="165" formatCode="&quot;BF &quot;#,##0_);[Red]\(&quot;BF &quot;#,##0\)"/>
    <numFmt numFmtId="166" formatCode="&quot;BF &quot;#,##0.00_);\(&quot;BF &quot;#,##0.00\)"/>
    <numFmt numFmtId="167" formatCode="&quot;BF &quot;#,##0.00_);[Red]\(&quot;BF &quot;#,##0.00\)"/>
    <numFmt numFmtId="168" formatCode="_(&quot;BF &quot;* #,##0_);_(&quot;BF &quot;* \(#,##0\);_(&quot;BF &quot;* &quot;-&quot;_);_(@_)"/>
    <numFmt numFmtId="169" formatCode="_(&quot;BF &quot;* #,##0.00_);_(&quot;BF &quot;* \(#,##0.00\);_(&quot;BF &quot;* &quot;-&quot;??_);_(@_)"/>
    <numFmt numFmtId="170" formatCode="d\-mmm\-yyyy"/>
    <numFmt numFmtId="171" formatCode="0.0%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New Yor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0" fontId="14" fillId="0" borderId="0" xfId="16" applyFont="1" applyAlignment="1">
      <alignment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16" applyFont="1" applyBorder="1" applyAlignment="1">
      <alignment/>
    </xf>
    <xf numFmtId="0" fontId="0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16" applyFont="1" applyFill="1" applyBorder="1" applyAlignment="1">
      <alignment/>
    </xf>
    <xf numFmtId="0" fontId="15" fillId="0" borderId="0" xfId="0" applyFont="1" applyAlignment="1">
      <alignment horizontal="left"/>
    </xf>
    <xf numFmtId="171" fontId="3" fillId="0" borderId="9" xfId="0" applyNumberFormat="1" applyFon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2" borderId="9" xfId="0" applyNumberFormat="1" applyFill="1" applyBorder="1" applyAlignment="1">
      <alignment horizontal="center"/>
    </xf>
    <xf numFmtId="171" fontId="3" fillId="2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71" fontId="16" fillId="2" borderId="9" xfId="0" applyNumberFormat="1" applyFont="1" applyFill="1" applyBorder="1" applyAlignment="1">
      <alignment horizontal="center"/>
    </xf>
    <xf numFmtId="171" fontId="17" fillId="2" borderId="9" xfId="0" applyNumberFormat="1" applyFont="1" applyFill="1" applyBorder="1" applyAlignment="1">
      <alignment horizontal="center"/>
    </xf>
    <xf numFmtId="171" fontId="18" fillId="0" borderId="9" xfId="0" applyNumberFormat="1" applyFont="1" applyBorder="1" applyAlignment="1">
      <alignment horizontal="center"/>
    </xf>
    <xf numFmtId="171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5" fillId="0" borderId="9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11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1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2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5" fillId="0" borderId="0" xfId="16" applyFont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16" xfId="16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1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7.57421875" style="47" customWidth="1"/>
    <col min="4" max="5" width="7.7109375" style="0" customWidth="1"/>
    <col min="6" max="6" width="7.421875" style="0" customWidth="1"/>
    <col min="7" max="7" width="6.28125" style="0" customWidth="1"/>
    <col min="8" max="8" width="8.421875" style="0" customWidth="1"/>
    <col min="9" max="9" width="6.8515625" style="0" customWidth="1"/>
    <col min="10" max="10" width="8.57421875" style="0" customWidth="1"/>
    <col min="11" max="11" width="6.8515625" style="0" customWidth="1"/>
    <col min="12" max="12" width="8.140625" style="0" customWidth="1"/>
    <col min="13" max="13" width="7.00390625" style="0" customWidth="1"/>
    <col min="14" max="14" width="9.00390625" style="0" customWidth="1"/>
    <col min="15" max="15" width="7.57421875" style="0" customWidth="1"/>
    <col min="16" max="16" width="0.9921875" style="0" customWidth="1"/>
    <col min="18" max="18" width="7.421875" style="0" customWidth="1"/>
    <col min="19" max="19" width="7.7109375" style="0" customWidth="1"/>
    <col min="20" max="20" width="7.140625" style="0" customWidth="1"/>
    <col min="28" max="28" width="8.7109375" style="0" customWidth="1"/>
    <col min="29" max="29" width="7.28125" style="0" customWidth="1"/>
    <col min="32" max="32" width="8.7109375" style="0" customWidth="1"/>
    <col min="39" max="39" width="0.85546875" style="0" customWidth="1"/>
    <col min="62" max="62" width="0.9921875" style="0" customWidth="1"/>
  </cols>
  <sheetData>
    <row r="1" spans="48:58" ht="15.75">
      <c r="AV1" s="30"/>
      <c r="AX1" s="47"/>
      <c r="AZ1" s="46"/>
      <c r="BD1" s="121"/>
      <c r="BE1" s="121"/>
      <c r="BF1" s="121"/>
    </row>
    <row r="2" spans="1:78" ht="15.75">
      <c r="A2" s="30" t="s">
        <v>108</v>
      </c>
      <c r="E2" s="46"/>
      <c r="BR2" s="30" t="s">
        <v>49</v>
      </c>
      <c r="BS2" s="47"/>
      <c r="BU2" s="46"/>
      <c r="BZ2" s="30"/>
    </row>
    <row r="3" spans="9:71" ht="15.75">
      <c r="I3" s="121" t="s">
        <v>52</v>
      </c>
      <c r="J3" s="121" t="s">
        <v>53</v>
      </c>
      <c r="K3" s="121" t="s">
        <v>54</v>
      </c>
      <c r="X3" s="30" t="s">
        <v>95</v>
      </c>
      <c r="Z3" s="47"/>
      <c r="AB3" s="46"/>
      <c r="AF3" s="121" t="s">
        <v>52</v>
      </c>
      <c r="AG3" s="121" t="s">
        <v>53</v>
      </c>
      <c r="AH3" s="121" t="s">
        <v>54</v>
      </c>
      <c r="AV3" s="30" t="s">
        <v>91</v>
      </c>
      <c r="BD3" s="121" t="s">
        <v>52</v>
      </c>
      <c r="BE3" s="121" t="s">
        <v>53</v>
      </c>
      <c r="BF3" s="121" t="s">
        <v>54</v>
      </c>
      <c r="BR3" s="93"/>
      <c r="BS3" s="47"/>
    </row>
    <row r="4" spans="2:71" ht="12.75">
      <c r="B4" s="93"/>
      <c r="Y4" s="93"/>
      <c r="Z4" s="47"/>
      <c r="AW4" s="93"/>
      <c r="AX4" s="47"/>
      <c r="BS4" s="47"/>
    </row>
    <row r="5" spans="9:80" ht="12.75">
      <c r="I5" s="93" t="s">
        <v>15</v>
      </c>
      <c r="J5" s="123" t="s">
        <v>4</v>
      </c>
      <c r="K5" s="123" t="s">
        <v>1</v>
      </c>
      <c r="R5" s="122" t="s">
        <v>87</v>
      </c>
      <c r="S5" s="122"/>
      <c r="T5" s="122"/>
      <c r="W5" s="37"/>
      <c r="Z5" s="47"/>
      <c r="AF5" s="93" t="s">
        <v>15</v>
      </c>
      <c r="AG5" s="123" t="s">
        <v>4</v>
      </c>
      <c r="AH5" s="123" t="s">
        <v>1</v>
      </c>
      <c r="AO5" s="122" t="s">
        <v>87</v>
      </c>
      <c r="AP5" s="122"/>
      <c r="AQ5" s="122"/>
      <c r="AX5" s="47"/>
      <c r="BD5" s="93" t="s">
        <v>15</v>
      </c>
      <c r="BE5" s="123" t="s">
        <v>4</v>
      </c>
      <c r="BF5" s="123" t="s">
        <v>1</v>
      </c>
      <c r="BL5" s="122" t="s">
        <v>87</v>
      </c>
      <c r="BM5" s="122"/>
      <c r="BN5" s="122"/>
      <c r="BR5" s="38" t="s">
        <v>21</v>
      </c>
      <c r="BS5" s="39" t="s">
        <v>15</v>
      </c>
      <c r="BT5" s="39" t="s">
        <v>16</v>
      </c>
      <c r="BU5" s="39" t="s">
        <v>17</v>
      </c>
      <c r="BV5" s="39" t="s">
        <v>18</v>
      </c>
      <c r="BW5" s="39" t="s">
        <v>19</v>
      </c>
      <c r="BX5" s="39" t="s">
        <v>24</v>
      </c>
      <c r="BY5" s="37"/>
      <c r="BZ5" s="37"/>
      <c r="CA5" s="37"/>
      <c r="CB5" s="37"/>
    </row>
    <row r="6" spans="9:80" s="37" customFormat="1" ht="12.75">
      <c r="I6" s="93" t="s">
        <v>16</v>
      </c>
      <c r="J6" s="123" t="s">
        <v>3</v>
      </c>
      <c r="K6" s="123" t="s">
        <v>2</v>
      </c>
      <c r="Q6" s="130" t="s">
        <v>33</v>
      </c>
      <c r="R6" s="122"/>
      <c r="S6" s="122" t="s">
        <v>88</v>
      </c>
      <c r="T6" s="122"/>
      <c r="U6" s="43"/>
      <c r="V6" s="43"/>
      <c r="W6"/>
      <c r="AF6" s="93" t="s">
        <v>16</v>
      </c>
      <c r="AG6" s="123" t="s">
        <v>3</v>
      </c>
      <c r="AH6" s="123" t="s">
        <v>2</v>
      </c>
      <c r="AN6" s="130" t="s">
        <v>33</v>
      </c>
      <c r="AO6" s="122"/>
      <c r="AP6" s="122" t="s">
        <v>88</v>
      </c>
      <c r="AQ6" s="122"/>
      <c r="AR6" s="43"/>
      <c r="AS6" s="43"/>
      <c r="BD6" s="93" t="s">
        <v>16</v>
      </c>
      <c r="BE6" s="123" t="s">
        <v>3</v>
      </c>
      <c r="BF6" s="123" t="s">
        <v>2</v>
      </c>
      <c r="BK6" s="130" t="s">
        <v>33</v>
      </c>
      <c r="BL6" s="122"/>
      <c r="BM6" s="122" t="s">
        <v>88</v>
      </c>
      <c r="BN6" s="122"/>
      <c r="BO6" s="43"/>
      <c r="BP6" s="43"/>
      <c r="BR6" s="32" t="s">
        <v>7</v>
      </c>
      <c r="BS6" s="48">
        <v>77.63</v>
      </c>
      <c r="BT6" s="33">
        <v>0.06</v>
      </c>
      <c r="BU6" s="33">
        <v>2.82</v>
      </c>
      <c r="BV6" s="33">
        <v>18.24</v>
      </c>
      <c r="BW6" s="33">
        <v>0.75</v>
      </c>
      <c r="BX6" s="33">
        <v>0.5</v>
      </c>
      <c r="BY6"/>
      <c r="BZ6"/>
      <c r="CA6"/>
      <c r="CB6"/>
    </row>
    <row r="7" spans="3:76" ht="12.75">
      <c r="C7" s="37"/>
      <c r="I7" s="93" t="s">
        <v>17</v>
      </c>
      <c r="J7" s="124">
        <v>19</v>
      </c>
      <c r="K7" s="124" t="s">
        <v>84</v>
      </c>
      <c r="Q7" s="130" t="s">
        <v>35</v>
      </c>
      <c r="R7" s="122"/>
      <c r="S7" s="122" t="s">
        <v>89</v>
      </c>
      <c r="T7" s="122"/>
      <c r="Z7" s="37"/>
      <c r="AF7" s="93" t="s">
        <v>17</v>
      </c>
      <c r="AG7" s="124">
        <v>19</v>
      </c>
      <c r="AH7" s="124" t="s">
        <v>84</v>
      </c>
      <c r="AN7" s="130" t="s">
        <v>35</v>
      </c>
      <c r="AO7" s="122"/>
      <c r="AP7" s="122" t="s">
        <v>89</v>
      </c>
      <c r="AQ7" s="122"/>
      <c r="AX7" s="37"/>
      <c r="BD7" s="93" t="s">
        <v>17</v>
      </c>
      <c r="BE7" s="124">
        <v>19</v>
      </c>
      <c r="BF7" s="124" t="s">
        <v>84</v>
      </c>
      <c r="BK7" s="130" t="s">
        <v>35</v>
      </c>
      <c r="BL7" s="122"/>
      <c r="BM7" s="122" t="s">
        <v>89</v>
      </c>
      <c r="BN7" s="122"/>
      <c r="BR7" s="32" t="s">
        <v>6</v>
      </c>
      <c r="BS7" s="48">
        <v>0.65</v>
      </c>
      <c r="BT7" s="33">
        <v>0.01</v>
      </c>
      <c r="BU7" s="33">
        <v>19.51</v>
      </c>
      <c r="BV7" s="33">
        <v>57.72</v>
      </c>
      <c r="BW7" s="33">
        <v>20.42</v>
      </c>
      <c r="BX7" s="33">
        <v>1.68</v>
      </c>
    </row>
    <row r="8" spans="3:76" ht="12.75">
      <c r="C8" s="37"/>
      <c r="I8" s="93" t="s">
        <v>18</v>
      </c>
      <c r="J8" s="123" t="s">
        <v>2</v>
      </c>
      <c r="K8" s="123" t="s">
        <v>3</v>
      </c>
      <c r="Q8" s="129" t="s">
        <v>47</v>
      </c>
      <c r="R8" s="122"/>
      <c r="S8" s="122" t="s">
        <v>100</v>
      </c>
      <c r="T8" s="122"/>
      <c r="Z8" s="37"/>
      <c r="AF8" s="93" t="s">
        <v>18</v>
      </c>
      <c r="AG8" s="123" t="s">
        <v>2</v>
      </c>
      <c r="AH8" s="123" t="s">
        <v>3</v>
      </c>
      <c r="AN8" s="129" t="s">
        <v>47</v>
      </c>
      <c r="AO8" s="122"/>
      <c r="AP8" s="122" t="s">
        <v>100</v>
      </c>
      <c r="AQ8" s="122"/>
      <c r="AX8" s="37"/>
      <c r="BD8" s="93" t="s">
        <v>18</v>
      </c>
      <c r="BE8" s="123" t="s">
        <v>2</v>
      </c>
      <c r="BF8" s="123" t="s">
        <v>3</v>
      </c>
      <c r="BK8" s="129" t="s">
        <v>47</v>
      </c>
      <c r="BL8" s="122"/>
      <c r="BM8" s="122" t="s">
        <v>90</v>
      </c>
      <c r="BN8" s="122"/>
      <c r="BR8" s="31" t="s">
        <v>8</v>
      </c>
      <c r="BS8" s="76">
        <v>40.43</v>
      </c>
      <c r="BT8" s="69">
        <v>0.04</v>
      </c>
      <c r="BU8" s="69">
        <v>10.89</v>
      </c>
      <c r="BV8" s="69">
        <v>37.32</v>
      </c>
      <c r="BW8" s="69">
        <v>10.26</v>
      </c>
      <c r="BX8" s="69">
        <v>1.07</v>
      </c>
    </row>
    <row r="9" spans="9:71" ht="12.75">
      <c r="I9" s="93" t="s">
        <v>19</v>
      </c>
      <c r="J9" s="123" t="s">
        <v>1</v>
      </c>
      <c r="K9" s="123" t="s">
        <v>4</v>
      </c>
      <c r="Z9" s="47"/>
      <c r="AF9" s="93" t="s">
        <v>19</v>
      </c>
      <c r="AG9" s="123" t="s">
        <v>1</v>
      </c>
      <c r="AH9" s="123" t="s">
        <v>4</v>
      </c>
      <c r="AX9" s="47"/>
      <c r="BD9" s="93" t="s">
        <v>19</v>
      </c>
      <c r="BE9" s="123" t="s">
        <v>1</v>
      </c>
      <c r="BF9" s="123" t="s">
        <v>4</v>
      </c>
      <c r="BS9" s="47"/>
    </row>
    <row r="10" spans="9:80" ht="12.75">
      <c r="I10" s="93" t="s">
        <v>24</v>
      </c>
      <c r="J10" s="124" t="s">
        <v>84</v>
      </c>
      <c r="K10" s="124">
        <v>19</v>
      </c>
      <c r="Z10" s="47"/>
      <c r="AF10" s="93" t="s">
        <v>24</v>
      </c>
      <c r="AG10" s="124" t="s">
        <v>84</v>
      </c>
      <c r="AH10" s="124">
        <v>19</v>
      </c>
      <c r="AX10" s="47"/>
      <c r="BD10" s="93" t="s">
        <v>24</v>
      </c>
      <c r="BE10" s="124" t="s">
        <v>84</v>
      </c>
      <c r="BF10" s="124">
        <v>19</v>
      </c>
      <c r="BR10" s="41" t="s">
        <v>22</v>
      </c>
      <c r="BS10" s="42" t="s">
        <v>15</v>
      </c>
      <c r="BT10" s="42" t="s">
        <v>16</v>
      </c>
      <c r="BU10" s="42" t="s">
        <v>17</v>
      </c>
      <c r="BV10" s="42" t="s">
        <v>18</v>
      </c>
      <c r="BW10" s="42" t="s">
        <v>19</v>
      </c>
      <c r="BX10" s="42" t="s">
        <v>24</v>
      </c>
      <c r="BY10" s="40"/>
      <c r="BZ10" s="40"/>
      <c r="CA10" s="40"/>
      <c r="CB10" s="40"/>
    </row>
    <row r="11" spans="4:80" s="40" customFormat="1" ht="12.75">
      <c r="D11" s="158" t="s">
        <v>125</v>
      </c>
      <c r="Q11" s="158"/>
      <c r="R11" s="158"/>
      <c r="W11"/>
      <c r="AA11" s="158"/>
      <c r="AO11" s="158"/>
      <c r="BR11" s="32" t="s">
        <v>7</v>
      </c>
      <c r="BS11" s="48">
        <v>50.65</v>
      </c>
      <c r="BT11" s="33">
        <v>1.84</v>
      </c>
      <c r="BU11" s="33">
        <v>28.98</v>
      </c>
      <c r="BV11" s="33">
        <v>8.53</v>
      </c>
      <c r="BW11" s="33">
        <v>7.49</v>
      </c>
      <c r="BX11" s="33">
        <v>2.5</v>
      </c>
      <c r="BY11"/>
      <c r="BZ11"/>
      <c r="CA11" s="55"/>
      <c r="CB11" s="55"/>
    </row>
    <row r="12" spans="2:80" ht="12.75">
      <c r="B12" s="82"/>
      <c r="C12" s="148" t="s">
        <v>8</v>
      </c>
      <c r="D12" s="139" t="s">
        <v>15</v>
      </c>
      <c r="E12" s="82"/>
      <c r="F12" s="39" t="s">
        <v>16</v>
      </c>
      <c r="G12" s="82"/>
      <c r="H12" s="39" t="s">
        <v>17</v>
      </c>
      <c r="I12" s="82"/>
      <c r="J12" s="39" t="s">
        <v>18</v>
      </c>
      <c r="K12" s="82"/>
      <c r="L12" s="39" t="s">
        <v>19</v>
      </c>
      <c r="M12" s="82"/>
      <c r="N12" s="39" t="s">
        <v>24</v>
      </c>
      <c r="O12" s="82"/>
      <c r="P12" s="37"/>
      <c r="Q12" s="82"/>
      <c r="R12" s="83" t="s">
        <v>37</v>
      </c>
      <c r="S12" s="82"/>
      <c r="T12" s="82"/>
      <c r="U12" s="82"/>
      <c r="Y12" s="82"/>
      <c r="Z12" s="148" t="s">
        <v>8</v>
      </c>
      <c r="AA12" s="139" t="s">
        <v>15</v>
      </c>
      <c r="AB12" s="82"/>
      <c r="AC12" s="39" t="s">
        <v>16</v>
      </c>
      <c r="AD12" s="82"/>
      <c r="AE12" s="39" t="s">
        <v>17</v>
      </c>
      <c r="AF12" s="82"/>
      <c r="AG12" s="39" t="s">
        <v>18</v>
      </c>
      <c r="AH12" s="82"/>
      <c r="AI12" s="39" t="s">
        <v>19</v>
      </c>
      <c r="AJ12" s="82"/>
      <c r="AK12" s="39" t="s">
        <v>24</v>
      </c>
      <c r="AL12" s="82"/>
      <c r="AM12" s="37"/>
      <c r="AN12" s="82"/>
      <c r="AO12" s="83" t="s">
        <v>37</v>
      </c>
      <c r="AP12" s="82"/>
      <c r="AQ12" s="82"/>
      <c r="AR12" s="82"/>
      <c r="AV12" s="82"/>
      <c r="AW12" s="148" t="s">
        <v>8</v>
      </c>
      <c r="AX12" s="139" t="s">
        <v>15</v>
      </c>
      <c r="AY12" s="82"/>
      <c r="AZ12" s="39" t="s">
        <v>16</v>
      </c>
      <c r="BA12" s="82"/>
      <c r="BB12" s="39" t="s">
        <v>17</v>
      </c>
      <c r="BC12" s="82"/>
      <c r="BD12" s="39" t="s">
        <v>18</v>
      </c>
      <c r="BE12" s="82"/>
      <c r="BF12" s="39" t="s">
        <v>19</v>
      </c>
      <c r="BG12" s="82"/>
      <c r="BH12" s="39" t="s">
        <v>24</v>
      </c>
      <c r="BI12" s="82"/>
      <c r="BJ12" s="37"/>
      <c r="BK12" s="82"/>
      <c r="BL12" s="82"/>
      <c r="BM12" s="82"/>
      <c r="BN12" s="82"/>
      <c r="BO12" s="82"/>
      <c r="BR12" s="32" t="s">
        <v>6</v>
      </c>
      <c r="BS12" s="48">
        <v>0.18</v>
      </c>
      <c r="BT12" s="33">
        <v>0.07</v>
      </c>
      <c r="BU12" s="33">
        <v>13.85</v>
      </c>
      <c r="BV12" s="33">
        <v>30.19</v>
      </c>
      <c r="BW12" s="33">
        <v>46.8</v>
      </c>
      <c r="BX12" s="33">
        <v>8.92</v>
      </c>
      <c r="CA12" s="55"/>
      <c r="CB12" s="117"/>
    </row>
    <row r="13" spans="2:76" ht="12.75">
      <c r="B13" s="38" t="s">
        <v>21</v>
      </c>
      <c r="C13" s="149"/>
      <c r="D13" s="116"/>
      <c r="E13" s="133" t="s">
        <v>25</v>
      </c>
      <c r="F13" s="32"/>
      <c r="G13" s="133" t="s">
        <v>25</v>
      </c>
      <c r="H13" s="32"/>
      <c r="I13" s="133" t="s">
        <v>25</v>
      </c>
      <c r="J13" s="32"/>
      <c r="K13" s="133" t="s">
        <v>25</v>
      </c>
      <c r="L13" s="32"/>
      <c r="M13" s="133" t="s">
        <v>25</v>
      </c>
      <c r="N13" s="32"/>
      <c r="O13" s="133" t="s">
        <v>25</v>
      </c>
      <c r="P13" s="37"/>
      <c r="Q13" s="82"/>
      <c r="R13" s="83" t="s">
        <v>33</v>
      </c>
      <c r="S13" s="83" t="s">
        <v>35</v>
      </c>
      <c r="T13" s="83" t="s">
        <v>93</v>
      </c>
      <c r="U13" s="94" t="s">
        <v>47</v>
      </c>
      <c r="Y13" s="38" t="s">
        <v>21</v>
      </c>
      <c r="Z13" s="149"/>
      <c r="AA13" s="116"/>
      <c r="AB13" s="133" t="s">
        <v>25</v>
      </c>
      <c r="AC13" s="32"/>
      <c r="AD13" s="133" t="s">
        <v>25</v>
      </c>
      <c r="AE13" s="32"/>
      <c r="AF13" s="133" t="s">
        <v>25</v>
      </c>
      <c r="AG13" s="32"/>
      <c r="AH13" s="133" t="s">
        <v>25</v>
      </c>
      <c r="AI13" s="32"/>
      <c r="AJ13" s="133" t="s">
        <v>25</v>
      </c>
      <c r="AK13" s="32"/>
      <c r="AL13" s="133" t="s">
        <v>25</v>
      </c>
      <c r="AM13" s="37"/>
      <c r="AN13" s="82"/>
      <c r="AO13" s="83" t="s">
        <v>33</v>
      </c>
      <c r="AP13" s="83" t="s">
        <v>35</v>
      </c>
      <c r="AQ13" s="83" t="s">
        <v>93</v>
      </c>
      <c r="AR13" s="94" t="s">
        <v>47</v>
      </c>
      <c r="AV13" s="38" t="s">
        <v>21</v>
      </c>
      <c r="AW13" s="149"/>
      <c r="AX13" s="116"/>
      <c r="AY13" s="133" t="s">
        <v>25</v>
      </c>
      <c r="AZ13" s="32"/>
      <c r="BA13" s="133" t="s">
        <v>25</v>
      </c>
      <c r="BB13" s="32"/>
      <c r="BC13" s="133" t="s">
        <v>25</v>
      </c>
      <c r="BD13" s="32"/>
      <c r="BE13" s="133" t="s">
        <v>25</v>
      </c>
      <c r="BF13" s="32"/>
      <c r="BG13" s="133" t="s">
        <v>25</v>
      </c>
      <c r="BH13" s="32"/>
      <c r="BI13" s="133" t="s">
        <v>25</v>
      </c>
      <c r="BJ13" s="37"/>
      <c r="BK13" s="82"/>
      <c r="BL13" s="83" t="s">
        <v>37</v>
      </c>
      <c r="BM13" s="82"/>
      <c r="BN13" s="82"/>
      <c r="BO13" s="82"/>
      <c r="BR13" s="31" t="s">
        <v>8</v>
      </c>
      <c r="BS13" s="76">
        <v>12.99</v>
      </c>
      <c r="BT13" s="69">
        <v>0.52</v>
      </c>
      <c r="BU13" s="69">
        <v>17.69</v>
      </c>
      <c r="BV13" s="69">
        <v>24.69</v>
      </c>
      <c r="BW13" s="69">
        <v>36.82</v>
      </c>
      <c r="BX13" s="69">
        <v>7.29</v>
      </c>
    </row>
    <row r="14" spans="1:71" ht="12.75">
      <c r="A14" s="40"/>
      <c r="B14" s="115" t="s">
        <v>7</v>
      </c>
      <c r="C14" s="150">
        <v>112344</v>
      </c>
      <c r="D14" s="184">
        <v>86692</v>
      </c>
      <c r="E14" s="132">
        <v>77.17</v>
      </c>
      <c r="F14" s="32">
        <v>27</v>
      </c>
      <c r="G14" s="32">
        <v>0.02</v>
      </c>
      <c r="H14" s="32">
        <v>3732</v>
      </c>
      <c r="I14" s="32">
        <v>3.32</v>
      </c>
      <c r="J14" s="32">
        <v>19584</v>
      </c>
      <c r="K14" s="32">
        <v>17.43</v>
      </c>
      <c r="L14" s="32">
        <v>2248</v>
      </c>
      <c r="M14" s="32">
        <v>2</v>
      </c>
      <c r="N14" s="32">
        <v>61</v>
      </c>
      <c r="O14" s="32">
        <v>0.05</v>
      </c>
      <c r="P14">
        <v>0.06</v>
      </c>
      <c r="Q14" s="32"/>
      <c r="R14" s="32">
        <v>37905</v>
      </c>
      <c r="S14" s="32">
        <v>41734</v>
      </c>
      <c r="T14" s="32">
        <v>5493</v>
      </c>
      <c r="U14" s="32">
        <v>15838</v>
      </c>
      <c r="V14" s="43"/>
      <c r="X14" s="40"/>
      <c r="Y14" s="32" t="s">
        <v>7</v>
      </c>
      <c r="Z14" s="150">
        <v>106882</v>
      </c>
      <c r="AA14" s="140">
        <v>87071</v>
      </c>
      <c r="AB14" s="132">
        <v>81.46</v>
      </c>
      <c r="AC14" s="32">
        <v>33</v>
      </c>
      <c r="AD14" s="32">
        <v>0.03</v>
      </c>
      <c r="AE14" s="32">
        <v>1983</v>
      </c>
      <c r="AF14" s="32">
        <v>1.86</v>
      </c>
      <c r="AG14" s="32">
        <v>15904</v>
      </c>
      <c r="AH14" s="32">
        <v>14.88</v>
      </c>
      <c r="AI14" s="32">
        <v>1828</v>
      </c>
      <c r="AJ14" s="32">
        <v>1.71</v>
      </c>
      <c r="AK14" s="32">
        <v>63</v>
      </c>
      <c r="AL14" s="32">
        <v>0.06</v>
      </c>
      <c r="AN14" s="32"/>
      <c r="AO14" s="32">
        <v>38089</v>
      </c>
      <c r="AP14" s="32">
        <v>41333</v>
      </c>
      <c r="AQ14" s="32">
        <v>6134</v>
      </c>
      <c r="AR14" s="32">
        <v>15765</v>
      </c>
      <c r="AS14" s="43"/>
      <c r="AV14" s="32" t="s">
        <v>7</v>
      </c>
      <c r="AW14" s="150">
        <v>114178</v>
      </c>
      <c r="AX14" s="140">
        <v>84253</v>
      </c>
      <c r="AY14" s="132">
        <v>73.79</v>
      </c>
      <c r="AZ14" s="32">
        <v>27</v>
      </c>
      <c r="BA14" s="32">
        <v>0.02</v>
      </c>
      <c r="BB14" s="32">
        <v>12894</v>
      </c>
      <c r="BC14" s="32">
        <v>11.29</v>
      </c>
      <c r="BD14" s="32">
        <v>11634</v>
      </c>
      <c r="BE14" s="32">
        <v>10.19</v>
      </c>
      <c r="BF14" s="32">
        <v>2000</v>
      </c>
      <c r="BG14" s="32">
        <v>1.75</v>
      </c>
      <c r="BH14" s="32">
        <v>3370</v>
      </c>
      <c r="BI14" s="32">
        <v>2.95</v>
      </c>
      <c r="BK14" s="32"/>
      <c r="BL14" s="83" t="s">
        <v>33</v>
      </c>
      <c r="BM14" s="83" t="s">
        <v>35</v>
      </c>
      <c r="BN14" s="83" t="s">
        <v>93</v>
      </c>
      <c r="BO14" s="94" t="s">
        <v>47</v>
      </c>
      <c r="BS14" s="47"/>
    </row>
    <row r="15" spans="1:80" ht="12.75">
      <c r="A15" s="40"/>
      <c r="B15" s="32" t="s">
        <v>6</v>
      </c>
      <c r="C15" s="150">
        <v>105442</v>
      </c>
      <c r="D15" s="184">
        <v>5321</v>
      </c>
      <c r="E15" s="132">
        <v>5.05</v>
      </c>
      <c r="F15" s="32">
        <v>615</v>
      </c>
      <c r="G15" s="32">
        <v>0.58</v>
      </c>
      <c r="H15" s="32">
        <v>14814</v>
      </c>
      <c r="I15" s="32">
        <v>14.05</v>
      </c>
      <c r="J15" s="32">
        <v>55032</v>
      </c>
      <c r="K15" s="32">
        <v>52.19</v>
      </c>
      <c r="L15" s="32">
        <v>26616</v>
      </c>
      <c r="M15" s="32">
        <v>25.24</v>
      </c>
      <c r="N15" s="32">
        <v>3044</v>
      </c>
      <c r="O15" s="32">
        <v>2.89</v>
      </c>
      <c r="P15">
        <v>1.38</v>
      </c>
      <c r="Q15" s="32"/>
      <c r="R15" s="32"/>
      <c r="S15" s="32"/>
      <c r="T15" s="32"/>
      <c r="U15" s="32"/>
      <c r="W15" s="43"/>
      <c r="X15" s="40"/>
      <c r="Y15" s="32" t="s">
        <v>6</v>
      </c>
      <c r="Z15" s="150">
        <v>100977</v>
      </c>
      <c r="AA15" s="140">
        <v>4042</v>
      </c>
      <c r="AB15" s="132">
        <v>4</v>
      </c>
      <c r="AC15" s="32">
        <v>356</v>
      </c>
      <c r="AD15" s="32">
        <v>0.35</v>
      </c>
      <c r="AE15" s="32">
        <v>12743</v>
      </c>
      <c r="AF15" s="32">
        <v>12.62</v>
      </c>
      <c r="AG15" s="32">
        <v>55576</v>
      </c>
      <c r="AH15" s="32">
        <v>55.04</v>
      </c>
      <c r="AI15" s="32">
        <v>26786</v>
      </c>
      <c r="AJ15" s="32">
        <v>26.53</v>
      </c>
      <c r="AK15" s="32">
        <v>1463</v>
      </c>
      <c r="AL15" s="32">
        <v>1.45</v>
      </c>
      <c r="AN15" s="32"/>
      <c r="AO15" s="32"/>
      <c r="AP15" s="32"/>
      <c r="AQ15" s="32"/>
      <c r="AR15" s="32"/>
      <c r="AV15" s="32" t="s">
        <v>6</v>
      </c>
      <c r="AW15" s="150">
        <v>107573</v>
      </c>
      <c r="AX15" s="140">
        <v>2709</v>
      </c>
      <c r="AY15" s="132">
        <v>2.52</v>
      </c>
      <c r="AZ15" s="32">
        <v>133</v>
      </c>
      <c r="BA15" s="32">
        <v>0.12</v>
      </c>
      <c r="BB15" s="32">
        <v>13469</v>
      </c>
      <c r="BC15" s="32">
        <v>12.52</v>
      </c>
      <c r="BD15" s="32">
        <v>48165</v>
      </c>
      <c r="BE15" s="32">
        <v>44.77</v>
      </c>
      <c r="BF15" s="32">
        <v>40898</v>
      </c>
      <c r="BG15" s="32">
        <v>38.02</v>
      </c>
      <c r="BH15" s="32">
        <v>1640</v>
      </c>
      <c r="BI15" s="32">
        <v>1.52</v>
      </c>
      <c r="BK15" s="32"/>
      <c r="BL15" s="32">
        <v>27373</v>
      </c>
      <c r="BM15" s="32">
        <v>26531</v>
      </c>
      <c r="BN15" s="32">
        <v>4543</v>
      </c>
      <c r="BO15" s="32">
        <v>10098</v>
      </c>
      <c r="BR15" s="44" t="s">
        <v>23</v>
      </c>
      <c r="BS15" s="45" t="s">
        <v>15</v>
      </c>
      <c r="BT15" s="45" t="s">
        <v>16</v>
      </c>
      <c r="BU15" s="45" t="s">
        <v>17</v>
      </c>
      <c r="BV15" s="45" t="s">
        <v>18</v>
      </c>
      <c r="BW15" s="45" t="s">
        <v>19</v>
      </c>
      <c r="BX15" s="45" t="s">
        <v>24</v>
      </c>
      <c r="BY15" s="43"/>
      <c r="BZ15" s="43"/>
      <c r="CA15" s="43"/>
      <c r="CB15" s="43"/>
    </row>
    <row r="16" spans="1:80" s="43" customFormat="1" ht="15.75">
      <c r="A16" s="40"/>
      <c r="B16" s="31" t="s">
        <v>8</v>
      </c>
      <c r="C16" s="151">
        <v>217786</v>
      </c>
      <c r="D16" s="185">
        <v>92013</v>
      </c>
      <c r="E16" s="134">
        <v>42.25</v>
      </c>
      <c r="F16" s="31">
        <v>642</v>
      </c>
      <c r="G16" s="31">
        <v>0.29</v>
      </c>
      <c r="H16" s="31">
        <v>18546</v>
      </c>
      <c r="I16" s="31">
        <v>8.52</v>
      </c>
      <c r="J16" s="31">
        <v>74616</v>
      </c>
      <c r="K16" s="31">
        <v>34.26</v>
      </c>
      <c r="L16" s="31">
        <v>28864</v>
      </c>
      <c r="M16" s="31">
        <v>13.25</v>
      </c>
      <c r="N16" s="31">
        <v>3105</v>
      </c>
      <c r="O16" s="31">
        <v>1.43</v>
      </c>
      <c r="P16">
        <v>0.7</v>
      </c>
      <c r="Q16" s="108" t="s">
        <v>25</v>
      </c>
      <c r="R16" s="32">
        <v>44.52</v>
      </c>
      <c r="S16" s="32">
        <v>49.02</v>
      </c>
      <c r="T16" s="32">
        <v>6.45</v>
      </c>
      <c r="U16" s="32">
        <v>18.6</v>
      </c>
      <c r="V16"/>
      <c r="W16"/>
      <c r="X16" s="40"/>
      <c r="Y16" s="31" t="s">
        <v>8</v>
      </c>
      <c r="Z16" s="151">
        <v>207859</v>
      </c>
      <c r="AA16" s="141">
        <v>91113</v>
      </c>
      <c r="AB16" s="134">
        <v>43.83</v>
      </c>
      <c r="AC16" s="31">
        <v>389</v>
      </c>
      <c r="AD16" s="31">
        <v>0.19</v>
      </c>
      <c r="AE16" s="31">
        <v>14726</v>
      </c>
      <c r="AF16" s="31">
        <v>7.08</v>
      </c>
      <c r="AG16" s="31">
        <v>71480</v>
      </c>
      <c r="AH16" s="31">
        <v>34.39</v>
      </c>
      <c r="AI16" s="31">
        <v>28614</v>
      </c>
      <c r="AJ16" s="31">
        <v>13.77</v>
      </c>
      <c r="AK16" s="31">
        <v>1526</v>
      </c>
      <c r="AL16" s="31">
        <v>0.73</v>
      </c>
      <c r="AM16"/>
      <c r="AN16" s="108" t="s">
        <v>25</v>
      </c>
      <c r="AO16" s="32">
        <v>44.52</v>
      </c>
      <c r="AP16" s="32">
        <v>48.31</v>
      </c>
      <c r="AQ16" s="32">
        <v>7.17</v>
      </c>
      <c r="AR16" s="32">
        <v>18.43</v>
      </c>
      <c r="AS16"/>
      <c r="AV16" s="31" t="s">
        <v>8</v>
      </c>
      <c r="AW16" s="151">
        <v>221751</v>
      </c>
      <c r="AX16" s="141">
        <v>86962</v>
      </c>
      <c r="AY16" s="134">
        <v>39.22</v>
      </c>
      <c r="AZ16" s="31">
        <v>160</v>
      </c>
      <c r="BA16" s="31">
        <v>0.07</v>
      </c>
      <c r="BB16" s="31">
        <v>26363</v>
      </c>
      <c r="BC16" s="31">
        <v>11.89</v>
      </c>
      <c r="BD16" s="31">
        <v>59799</v>
      </c>
      <c r="BE16" s="31">
        <v>26.97</v>
      </c>
      <c r="BF16" s="31">
        <v>42898</v>
      </c>
      <c r="BG16" s="31">
        <v>19.35</v>
      </c>
      <c r="BH16" s="31">
        <v>5010</v>
      </c>
      <c r="BI16" s="31">
        <v>2.26</v>
      </c>
      <c r="BJ16"/>
      <c r="BK16" s="108" t="s">
        <v>25</v>
      </c>
      <c r="BL16" s="32">
        <v>46.83</v>
      </c>
      <c r="BM16" s="32">
        <v>45.39</v>
      </c>
      <c r="BN16" s="32">
        <v>7.77</v>
      </c>
      <c r="BO16" s="32">
        <v>17.28</v>
      </c>
      <c r="BR16" s="32" t="s">
        <v>7</v>
      </c>
      <c r="BS16" s="48">
        <v>76.76</v>
      </c>
      <c r="BT16" s="33">
        <v>0.11</v>
      </c>
      <c r="BU16" s="33">
        <v>3.67</v>
      </c>
      <c r="BV16" s="33">
        <v>17.93</v>
      </c>
      <c r="BW16" s="33">
        <v>0.97</v>
      </c>
      <c r="BX16" s="33">
        <v>0.56</v>
      </c>
      <c r="BY16"/>
      <c r="BZ16"/>
      <c r="CA16"/>
      <c r="CB16"/>
    </row>
    <row r="17" spans="2:76" ht="15">
      <c r="B17" s="32"/>
      <c r="C17" s="150"/>
      <c r="D17" s="14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Q17" s="111"/>
      <c r="R17" s="32"/>
      <c r="S17" s="32"/>
      <c r="T17" s="32"/>
      <c r="U17" s="32"/>
      <c r="Y17" s="32"/>
      <c r="Z17" s="150"/>
      <c r="AA17" s="140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N17" s="111"/>
      <c r="AO17" s="32"/>
      <c r="AP17" s="32"/>
      <c r="AQ17" s="32"/>
      <c r="AR17" s="32"/>
      <c r="AV17" s="32"/>
      <c r="AW17" s="150"/>
      <c r="AX17" s="140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K17" s="111"/>
      <c r="BL17" s="32"/>
      <c r="BM17" s="32"/>
      <c r="BN17" s="32"/>
      <c r="BO17" s="32"/>
      <c r="BR17" s="32" t="s">
        <v>6</v>
      </c>
      <c r="BS17" s="48">
        <v>0.61</v>
      </c>
      <c r="BT17" s="33">
        <v>0.02</v>
      </c>
      <c r="BU17" s="33">
        <v>18.98</v>
      </c>
      <c r="BV17" s="33">
        <v>55.1</v>
      </c>
      <c r="BW17" s="33">
        <v>22.92</v>
      </c>
      <c r="BX17" s="33">
        <v>2.37</v>
      </c>
    </row>
    <row r="18" spans="2:76" ht="15">
      <c r="B18" s="41" t="s">
        <v>22</v>
      </c>
      <c r="C18" s="150"/>
      <c r="D18" s="142" t="s">
        <v>15</v>
      </c>
      <c r="E18" s="87"/>
      <c r="F18" s="42" t="s">
        <v>16</v>
      </c>
      <c r="G18" s="87"/>
      <c r="H18" s="42" t="s">
        <v>17</v>
      </c>
      <c r="I18" s="87"/>
      <c r="J18" s="42" t="s">
        <v>18</v>
      </c>
      <c r="K18" s="87"/>
      <c r="L18" s="42" t="s">
        <v>19</v>
      </c>
      <c r="M18" s="87"/>
      <c r="N18" s="42" t="s">
        <v>24</v>
      </c>
      <c r="O18" s="87"/>
      <c r="P18" s="40"/>
      <c r="Q18" s="110"/>
      <c r="R18" s="87"/>
      <c r="S18" s="87"/>
      <c r="T18" s="87"/>
      <c r="U18" s="87"/>
      <c r="Y18" s="41" t="s">
        <v>22</v>
      </c>
      <c r="Z18" s="150"/>
      <c r="AA18" s="142" t="s">
        <v>15</v>
      </c>
      <c r="AB18" s="87"/>
      <c r="AC18" s="42" t="s">
        <v>16</v>
      </c>
      <c r="AD18" s="87"/>
      <c r="AE18" s="42" t="s">
        <v>17</v>
      </c>
      <c r="AF18" s="87"/>
      <c r="AG18" s="42" t="s">
        <v>18</v>
      </c>
      <c r="AH18" s="87"/>
      <c r="AI18" s="42" t="s">
        <v>19</v>
      </c>
      <c r="AJ18" s="87"/>
      <c r="AK18" s="42" t="s">
        <v>24</v>
      </c>
      <c r="AL18" s="87"/>
      <c r="AM18" s="40"/>
      <c r="AN18" s="110"/>
      <c r="AO18" s="87"/>
      <c r="AP18" s="87"/>
      <c r="AQ18" s="87"/>
      <c r="AR18" s="87"/>
      <c r="AV18" s="41" t="s">
        <v>22</v>
      </c>
      <c r="AW18" s="150"/>
      <c r="AX18" s="142" t="s">
        <v>15</v>
      </c>
      <c r="AY18" s="87"/>
      <c r="AZ18" s="42" t="s">
        <v>16</v>
      </c>
      <c r="BA18" s="87"/>
      <c r="BB18" s="42" t="s">
        <v>17</v>
      </c>
      <c r="BC18" s="87"/>
      <c r="BD18" s="42" t="s">
        <v>18</v>
      </c>
      <c r="BE18" s="87"/>
      <c r="BF18" s="42" t="s">
        <v>19</v>
      </c>
      <c r="BG18" s="87"/>
      <c r="BH18" s="42" t="s">
        <v>24</v>
      </c>
      <c r="BI18" s="87"/>
      <c r="BJ18" s="40"/>
      <c r="BK18" s="110"/>
      <c r="BL18" s="87"/>
      <c r="BM18" s="87"/>
      <c r="BN18" s="87"/>
      <c r="BO18" s="87"/>
      <c r="BR18" s="31" t="s">
        <v>8</v>
      </c>
      <c r="BS18" s="76">
        <v>38.68</v>
      </c>
      <c r="BT18" s="69">
        <v>0.07</v>
      </c>
      <c r="BU18" s="69">
        <v>11.32</v>
      </c>
      <c r="BV18" s="69">
        <v>36.52</v>
      </c>
      <c r="BW18" s="69">
        <v>11.95</v>
      </c>
      <c r="BX18" s="69">
        <v>1.47</v>
      </c>
    </row>
    <row r="19" spans="1:71" ht="15">
      <c r="A19" s="40"/>
      <c r="B19" s="32" t="s">
        <v>7</v>
      </c>
      <c r="C19" s="150">
        <v>5364</v>
      </c>
      <c r="D19" s="146">
        <v>2917</v>
      </c>
      <c r="E19" s="132">
        <v>54.38</v>
      </c>
      <c r="F19" s="159">
        <v>116</v>
      </c>
      <c r="G19" s="159">
        <v>2.16</v>
      </c>
      <c r="H19" s="159">
        <v>1613</v>
      </c>
      <c r="I19" s="159">
        <v>30.07</v>
      </c>
      <c r="J19" s="159">
        <v>199</v>
      </c>
      <c r="K19" s="159">
        <v>3.71</v>
      </c>
      <c r="L19" s="159">
        <v>504</v>
      </c>
      <c r="M19" s="159">
        <v>9.4</v>
      </c>
      <c r="N19" s="159">
        <v>15</v>
      </c>
      <c r="O19" s="159">
        <v>0.28</v>
      </c>
      <c r="P19">
        <v>0.25</v>
      </c>
      <c r="Q19" s="111"/>
      <c r="R19" s="32">
        <v>2217</v>
      </c>
      <c r="S19" s="32">
        <v>19</v>
      </c>
      <c r="T19" s="131">
        <v>598</v>
      </c>
      <c r="U19" s="131">
        <v>1166</v>
      </c>
      <c r="X19" s="40"/>
      <c r="Y19" s="32" t="s">
        <v>7</v>
      </c>
      <c r="Z19" s="150">
        <v>4934</v>
      </c>
      <c r="AA19" s="143">
        <v>3072</v>
      </c>
      <c r="AB19" s="132">
        <v>62.26</v>
      </c>
      <c r="AC19" s="159">
        <v>115</v>
      </c>
      <c r="AD19" s="159">
        <v>2.33</v>
      </c>
      <c r="AE19" s="159">
        <v>1163</v>
      </c>
      <c r="AF19" s="159">
        <v>23.57</v>
      </c>
      <c r="AG19" s="159">
        <v>139</v>
      </c>
      <c r="AH19" s="159">
        <v>2.82</v>
      </c>
      <c r="AI19" s="159">
        <v>440</v>
      </c>
      <c r="AJ19" s="159">
        <v>8.92</v>
      </c>
      <c r="AK19" s="159">
        <v>5</v>
      </c>
      <c r="AL19" s="159">
        <v>0.1</v>
      </c>
      <c r="AN19" s="111"/>
      <c r="AO19" s="32">
        <v>2067</v>
      </c>
      <c r="AP19" s="32">
        <v>25</v>
      </c>
      <c r="AQ19" s="131">
        <v>926</v>
      </c>
      <c r="AR19" s="131">
        <v>949</v>
      </c>
      <c r="AV19" s="32" t="s">
        <v>7</v>
      </c>
      <c r="AW19" s="150">
        <v>4751</v>
      </c>
      <c r="AX19" s="143">
        <v>2831</v>
      </c>
      <c r="AY19" s="132">
        <v>59.57</v>
      </c>
      <c r="AZ19" s="33">
        <v>64</v>
      </c>
      <c r="BA19" s="32">
        <v>1.35</v>
      </c>
      <c r="BB19" s="33">
        <v>1339</v>
      </c>
      <c r="BC19" s="32">
        <v>28.18</v>
      </c>
      <c r="BD19" s="33">
        <v>102</v>
      </c>
      <c r="BE19" s="32">
        <v>2.15</v>
      </c>
      <c r="BF19" s="33">
        <v>373</v>
      </c>
      <c r="BG19" s="32">
        <v>7.85</v>
      </c>
      <c r="BH19" s="33">
        <v>43</v>
      </c>
      <c r="BI19" s="32">
        <v>0.91</v>
      </c>
      <c r="BK19" s="111"/>
      <c r="BL19" s="32"/>
      <c r="BM19" s="32"/>
      <c r="BN19" s="131"/>
      <c r="BO19" s="131"/>
      <c r="BS19" s="47"/>
    </row>
    <row r="20" spans="1:71" ht="15.75">
      <c r="A20" s="40"/>
      <c r="B20" s="32" t="s">
        <v>6</v>
      </c>
      <c r="C20" s="151">
        <v>12309</v>
      </c>
      <c r="D20" s="147">
        <v>118</v>
      </c>
      <c r="E20" s="134">
        <v>0.96</v>
      </c>
      <c r="F20" s="160">
        <v>119</v>
      </c>
      <c r="G20" s="160">
        <v>0.97</v>
      </c>
      <c r="H20" s="160">
        <v>1481</v>
      </c>
      <c r="I20" s="160">
        <v>12.03</v>
      </c>
      <c r="J20" s="160">
        <v>3420</v>
      </c>
      <c r="K20" s="160">
        <v>27.78</v>
      </c>
      <c r="L20" s="160">
        <v>6294</v>
      </c>
      <c r="M20" s="160">
        <v>51.13</v>
      </c>
      <c r="N20" s="160">
        <v>877</v>
      </c>
      <c r="O20" s="160">
        <v>7.12</v>
      </c>
      <c r="P20">
        <v>6.31</v>
      </c>
      <c r="R20" s="32"/>
      <c r="S20" s="32"/>
      <c r="T20" s="32"/>
      <c r="U20" s="131"/>
      <c r="X20" s="40"/>
      <c r="Y20" s="32" t="s">
        <v>6</v>
      </c>
      <c r="Z20" s="151">
        <v>10792</v>
      </c>
      <c r="AA20" s="144">
        <v>159</v>
      </c>
      <c r="AB20" s="134">
        <v>1.47</v>
      </c>
      <c r="AC20" s="160">
        <v>63</v>
      </c>
      <c r="AD20" s="160">
        <v>0.58</v>
      </c>
      <c r="AE20" s="160">
        <v>1036</v>
      </c>
      <c r="AF20" s="160">
        <v>9.6</v>
      </c>
      <c r="AG20" s="160">
        <v>3548</v>
      </c>
      <c r="AH20" s="160">
        <v>32.88</v>
      </c>
      <c r="AI20" s="160">
        <v>5416</v>
      </c>
      <c r="AJ20" s="160">
        <v>50.19</v>
      </c>
      <c r="AK20" s="160">
        <v>570</v>
      </c>
      <c r="AL20" s="160">
        <v>5.28</v>
      </c>
      <c r="AO20" s="32"/>
      <c r="AP20" s="32"/>
      <c r="AQ20" s="32"/>
      <c r="AR20" s="131"/>
      <c r="AV20" s="32" t="s">
        <v>6</v>
      </c>
      <c r="AW20" s="150">
        <v>11327</v>
      </c>
      <c r="AX20" s="143">
        <v>94</v>
      </c>
      <c r="AY20" s="132">
        <v>0.83</v>
      </c>
      <c r="AZ20" s="33">
        <v>86</v>
      </c>
      <c r="BA20" s="32">
        <v>0.76</v>
      </c>
      <c r="BB20" s="33">
        <v>1248</v>
      </c>
      <c r="BC20" s="32">
        <v>11.02</v>
      </c>
      <c r="BD20" s="33">
        <v>2184</v>
      </c>
      <c r="BE20" s="32">
        <v>19.28</v>
      </c>
      <c r="BF20" s="33">
        <v>6742</v>
      </c>
      <c r="BG20" s="32">
        <v>59.52</v>
      </c>
      <c r="BH20" s="33">
        <v>973</v>
      </c>
      <c r="BI20" s="32">
        <v>8.59</v>
      </c>
      <c r="BK20" s="108" t="s">
        <v>25</v>
      </c>
      <c r="BL20" s="32">
        <v>1464</v>
      </c>
      <c r="BM20" s="32">
        <v>143</v>
      </c>
      <c r="BN20" s="32">
        <v>457</v>
      </c>
      <c r="BO20" s="131">
        <v>646</v>
      </c>
      <c r="BS20" s="47"/>
    </row>
    <row r="21" spans="1:71" ht="12.75" customHeight="1">
      <c r="A21" s="40"/>
      <c r="B21" s="31" t="s">
        <v>8</v>
      </c>
      <c r="C21" s="150">
        <v>17673</v>
      </c>
      <c r="D21" s="140">
        <v>3035</v>
      </c>
      <c r="E21" s="132">
        <v>17.17</v>
      </c>
      <c r="F21" s="32">
        <v>235</v>
      </c>
      <c r="G21" s="32">
        <v>1.33</v>
      </c>
      <c r="H21" s="32">
        <v>3094</v>
      </c>
      <c r="I21" s="32">
        <v>17.51</v>
      </c>
      <c r="J21" s="32">
        <v>3619</v>
      </c>
      <c r="K21" s="32">
        <v>20.48</v>
      </c>
      <c r="L21" s="32">
        <v>6798</v>
      </c>
      <c r="M21" s="32">
        <v>38.47</v>
      </c>
      <c r="N21" s="32">
        <v>892</v>
      </c>
      <c r="O21" s="32">
        <v>5.05</v>
      </c>
      <c r="P21">
        <v>4.53</v>
      </c>
      <c r="Q21" s="108" t="s">
        <v>25</v>
      </c>
      <c r="R21" s="32">
        <v>78.23</v>
      </c>
      <c r="S21" s="32">
        <v>0.67</v>
      </c>
      <c r="T21" s="32">
        <v>21.1</v>
      </c>
      <c r="U21" s="32">
        <v>41.14</v>
      </c>
      <c r="X21" s="40"/>
      <c r="Y21" s="31" t="s">
        <v>8</v>
      </c>
      <c r="Z21" s="150">
        <v>15726</v>
      </c>
      <c r="AA21" s="140">
        <v>3231</v>
      </c>
      <c r="AB21" s="132">
        <v>20.55</v>
      </c>
      <c r="AC21" s="32">
        <v>178</v>
      </c>
      <c r="AD21" s="32">
        <v>1.13</v>
      </c>
      <c r="AE21" s="32">
        <v>2199</v>
      </c>
      <c r="AF21" s="32">
        <v>13.98</v>
      </c>
      <c r="AG21" s="32">
        <v>3687</v>
      </c>
      <c r="AH21" s="32">
        <v>23.45</v>
      </c>
      <c r="AI21" s="32">
        <v>5856</v>
      </c>
      <c r="AJ21" s="32">
        <v>37.24</v>
      </c>
      <c r="AK21" s="32">
        <v>575</v>
      </c>
      <c r="AL21" s="32">
        <v>3.66</v>
      </c>
      <c r="AN21" s="108" t="s">
        <v>25</v>
      </c>
      <c r="AO21" s="32">
        <v>68.49</v>
      </c>
      <c r="AP21" s="32">
        <v>0.83</v>
      </c>
      <c r="AQ21" s="32">
        <v>30.68</v>
      </c>
      <c r="AR21" s="32">
        <v>31.44</v>
      </c>
      <c r="AV21" s="31" t="s">
        <v>8</v>
      </c>
      <c r="AW21" s="151">
        <v>16078</v>
      </c>
      <c r="AX21" s="144">
        <v>2923</v>
      </c>
      <c r="AY21" s="134">
        <v>18.19</v>
      </c>
      <c r="AZ21" s="69">
        <v>150</v>
      </c>
      <c r="BA21" s="31">
        <v>0.93</v>
      </c>
      <c r="BB21" s="69">
        <v>2587</v>
      </c>
      <c r="BC21" s="31">
        <v>16.09</v>
      </c>
      <c r="BD21" s="69">
        <v>2286</v>
      </c>
      <c r="BE21" s="31">
        <v>14.22</v>
      </c>
      <c r="BF21" s="69">
        <v>7115</v>
      </c>
      <c r="BG21" s="31">
        <v>44.25</v>
      </c>
      <c r="BH21" s="69">
        <v>1016</v>
      </c>
      <c r="BI21" s="31">
        <v>6.32</v>
      </c>
      <c r="BK21" s="111"/>
      <c r="BL21" s="32">
        <v>70.93</v>
      </c>
      <c r="BM21" s="32">
        <v>6.93</v>
      </c>
      <c r="BN21" s="32">
        <v>22.14</v>
      </c>
      <c r="BO21" s="32">
        <v>31.3</v>
      </c>
      <c r="BR21" s="30" t="s">
        <v>50</v>
      </c>
      <c r="BS21" s="47"/>
    </row>
    <row r="22" spans="2:71" ht="12.75" customHeight="1">
      <c r="B22" s="32"/>
      <c r="C22" s="149"/>
      <c r="E22" s="162"/>
      <c r="Q22" s="111"/>
      <c r="R22" s="32"/>
      <c r="S22" s="32"/>
      <c r="T22" s="32"/>
      <c r="U22" s="32"/>
      <c r="V22" s="37"/>
      <c r="Y22" s="32"/>
      <c r="Z22" s="47"/>
      <c r="AN22" s="111"/>
      <c r="AO22" s="32"/>
      <c r="AP22" s="32"/>
      <c r="AQ22" s="32"/>
      <c r="AR22" s="32"/>
      <c r="AS22" s="37"/>
      <c r="AV22" s="32"/>
      <c r="AW22" s="150"/>
      <c r="AX22" s="140"/>
      <c r="AY22" s="1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K22" s="111"/>
      <c r="BL22" s="32"/>
      <c r="BM22" s="32"/>
      <c r="BN22" s="32"/>
      <c r="BO22" s="32"/>
      <c r="BS22" s="47"/>
    </row>
    <row r="23" spans="2:83" ht="15">
      <c r="B23" s="44" t="s">
        <v>23</v>
      </c>
      <c r="C23" s="176"/>
      <c r="D23" s="180" t="s">
        <v>15</v>
      </c>
      <c r="E23" s="181"/>
      <c r="F23" s="182" t="s">
        <v>16</v>
      </c>
      <c r="G23" s="183"/>
      <c r="H23" s="182" t="s">
        <v>17</v>
      </c>
      <c r="I23" s="183"/>
      <c r="J23" s="182" t="s">
        <v>18</v>
      </c>
      <c r="K23" s="183"/>
      <c r="L23" s="182" t="s">
        <v>19</v>
      </c>
      <c r="M23" s="183"/>
      <c r="N23" s="182" t="s">
        <v>24</v>
      </c>
      <c r="O23" s="183"/>
      <c r="P23" s="43"/>
      <c r="Q23" s="112"/>
      <c r="R23" s="89"/>
      <c r="S23" s="89"/>
      <c r="T23" s="89"/>
      <c r="U23" s="89"/>
      <c r="W23" s="37"/>
      <c r="Y23" s="44" t="s">
        <v>23</v>
      </c>
      <c r="Z23" s="150"/>
      <c r="AA23" s="145" t="s">
        <v>15</v>
      </c>
      <c r="AB23" s="132"/>
      <c r="AC23" s="45" t="s">
        <v>16</v>
      </c>
      <c r="AD23" s="89"/>
      <c r="AE23" s="45" t="s">
        <v>17</v>
      </c>
      <c r="AF23" s="89"/>
      <c r="AG23" s="45" t="s">
        <v>18</v>
      </c>
      <c r="AH23" s="89"/>
      <c r="AI23" s="45" t="s">
        <v>19</v>
      </c>
      <c r="AJ23" s="89"/>
      <c r="AK23" s="45" t="s">
        <v>24</v>
      </c>
      <c r="AL23" s="89"/>
      <c r="AM23" s="43"/>
      <c r="AN23" s="112"/>
      <c r="AO23" s="89"/>
      <c r="AP23" s="89"/>
      <c r="AQ23" s="89"/>
      <c r="AR23" s="89"/>
      <c r="AV23" s="44" t="s">
        <v>23</v>
      </c>
      <c r="AW23" s="150"/>
      <c r="AX23" s="145" t="s">
        <v>15</v>
      </c>
      <c r="AY23" s="132"/>
      <c r="AZ23" s="45" t="s">
        <v>16</v>
      </c>
      <c r="BA23" s="89"/>
      <c r="BB23" s="45" t="s">
        <v>17</v>
      </c>
      <c r="BC23" s="89"/>
      <c r="BD23" s="45" t="s">
        <v>18</v>
      </c>
      <c r="BE23" s="89"/>
      <c r="BF23" s="45" t="s">
        <v>19</v>
      </c>
      <c r="BG23" s="89"/>
      <c r="BH23" s="45" t="s">
        <v>24</v>
      </c>
      <c r="BI23" s="89"/>
      <c r="BJ23" s="43"/>
      <c r="BK23" s="112"/>
      <c r="BL23" s="89"/>
      <c r="BM23" s="89"/>
      <c r="BN23" s="89"/>
      <c r="BO23" s="89"/>
      <c r="BR23" s="38" t="s">
        <v>21</v>
      </c>
      <c r="BS23" s="39" t="s">
        <v>15</v>
      </c>
      <c r="BT23" s="39" t="s">
        <v>16</v>
      </c>
      <c r="BU23" s="39" t="s">
        <v>17</v>
      </c>
      <c r="BV23" s="39" t="s">
        <v>18</v>
      </c>
      <c r="BW23" s="39" t="s">
        <v>19</v>
      </c>
      <c r="BX23" s="39" t="s">
        <v>24</v>
      </c>
      <c r="BY23" s="81" t="s">
        <v>8</v>
      </c>
      <c r="BZ23" s="82"/>
      <c r="CA23" s="82"/>
      <c r="CB23" s="83" t="s">
        <v>37</v>
      </c>
      <c r="CC23" s="82"/>
      <c r="CD23" s="82"/>
      <c r="CE23" s="82"/>
    </row>
    <row r="24" spans="1:83" s="37" customFormat="1" ht="15">
      <c r="A24" s="40"/>
      <c r="B24" s="115" t="s">
        <v>7</v>
      </c>
      <c r="C24" s="177">
        <v>117708</v>
      </c>
      <c r="D24" s="186">
        <v>89609</v>
      </c>
      <c r="E24" s="32">
        <v>76.13</v>
      </c>
      <c r="F24" s="32">
        <v>143</v>
      </c>
      <c r="G24" s="32">
        <v>0.12</v>
      </c>
      <c r="H24" s="32">
        <v>5345</v>
      </c>
      <c r="I24" s="32">
        <v>4.54</v>
      </c>
      <c r="J24" s="32">
        <v>19783</v>
      </c>
      <c r="K24" s="32">
        <v>16.81</v>
      </c>
      <c r="L24" s="32">
        <v>2752</v>
      </c>
      <c r="M24" s="32">
        <v>2.34</v>
      </c>
      <c r="N24" s="32">
        <v>76</v>
      </c>
      <c r="O24" s="32">
        <v>0.06</v>
      </c>
      <c r="P24">
        <v>0.07</v>
      </c>
      <c r="Q24" s="111"/>
      <c r="R24" s="32">
        <v>40122</v>
      </c>
      <c r="S24" s="32">
        <v>41753</v>
      </c>
      <c r="T24" s="32">
        <v>6091</v>
      </c>
      <c r="U24" s="32">
        <v>17004</v>
      </c>
      <c r="V24"/>
      <c r="W24"/>
      <c r="X24" s="40"/>
      <c r="Y24" s="32" t="s">
        <v>7</v>
      </c>
      <c r="Z24" s="150">
        <v>111816</v>
      </c>
      <c r="AA24" s="146">
        <v>90143</v>
      </c>
      <c r="AB24" s="135">
        <v>80.62</v>
      </c>
      <c r="AC24" s="136">
        <v>148</v>
      </c>
      <c r="AD24" s="136">
        <v>0.13</v>
      </c>
      <c r="AE24" s="136">
        <v>3146</v>
      </c>
      <c r="AF24" s="136">
        <v>2.81</v>
      </c>
      <c r="AG24" s="136">
        <v>16043</v>
      </c>
      <c r="AH24" s="136">
        <v>14.35</v>
      </c>
      <c r="AI24" s="136">
        <v>2268</v>
      </c>
      <c r="AJ24" s="136">
        <v>2.03</v>
      </c>
      <c r="AK24" s="136">
        <v>68</v>
      </c>
      <c r="AL24" s="136">
        <v>0.06</v>
      </c>
      <c r="AM24"/>
      <c r="AN24" s="111"/>
      <c r="AO24" s="32">
        <v>40156</v>
      </c>
      <c r="AP24" s="32">
        <v>41358</v>
      </c>
      <c r="AQ24" s="32">
        <v>7060</v>
      </c>
      <c r="AR24" s="32">
        <v>16714</v>
      </c>
      <c r="AS24"/>
      <c r="AV24" s="32" t="s">
        <v>7</v>
      </c>
      <c r="AW24" s="150">
        <v>118930</v>
      </c>
      <c r="AX24" s="146">
        <v>87084</v>
      </c>
      <c r="AY24" s="135">
        <v>73.22</v>
      </c>
      <c r="AZ24" s="136">
        <v>91</v>
      </c>
      <c r="BA24" s="136">
        <v>0.08</v>
      </c>
      <c r="BB24" s="136">
        <v>14233</v>
      </c>
      <c r="BC24" s="136">
        <v>11.97</v>
      </c>
      <c r="BD24" s="136">
        <v>11736</v>
      </c>
      <c r="BE24" s="136">
        <v>9.87</v>
      </c>
      <c r="BF24" s="136">
        <v>2373</v>
      </c>
      <c r="BG24" s="136">
        <v>2</v>
      </c>
      <c r="BH24" s="136">
        <v>3413</v>
      </c>
      <c r="BI24" s="136">
        <v>2.87</v>
      </c>
      <c r="BJ24"/>
      <c r="BK24" s="111"/>
      <c r="BL24" s="32">
        <v>28837</v>
      </c>
      <c r="BM24" s="32">
        <v>26674</v>
      </c>
      <c r="BN24" s="32">
        <v>5000</v>
      </c>
      <c r="BO24" s="32">
        <v>10744</v>
      </c>
      <c r="BR24" s="32" t="s">
        <v>7</v>
      </c>
      <c r="BS24" s="48">
        <v>84290</v>
      </c>
      <c r="BT24" s="61">
        <v>60</v>
      </c>
      <c r="BU24" s="61">
        <v>3063</v>
      </c>
      <c r="BV24" s="61">
        <v>19809</v>
      </c>
      <c r="BW24" s="61">
        <v>818</v>
      </c>
      <c r="BX24" s="61">
        <v>540</v>
      </c>
      <c r="BY24" s="32">
        <v>108580</v>
      </c>
      <c r="BZ24"/>
      <c r="CA24" s="32"/>
      <c r="CB24" s="83" t="s">
        <v>33</v>
      </c>
      <c r="CC24" s="83" t="s">
        <v>35</v>
      </c>
      <c r="CD24" s="83" t="s">
        <v>36</v>
      </c>
      <c r="CE24" s="94" t="s">
        <v>47</v>
      </c>
    </row>
    <row r="25" spans="1:83" ht="15.75">
      <c r="A25" s="40"/>
      <c r="B25" s="115" t="s">
        <v>6</v>
      </c>
      <c r="C25" s="178">
        <v>117751</v>
      </c>
      <c r="D25" s="186">
        <v>5439</v>
      </c>
      <c r="E25" s="32">
        <v>4.62</v>
      </c>
      <c r="F25" s="32">
        <v>734</v>
      </c>
      <c r="G25" s="32">
        <v>0.62</v>
      </c>
      <c r="H25" s="32">
        <v>16295</v>
      </c>
      <c r="I25" s="32">
        <v>13.84</v>
      </c>
      <c r="J25" s="32">
        <v>58452</v>
      </c>
      <c r="K25" s="32">
        <v>49.64</v>
      </c>
      <c r="L25" s="32">
        <v>32910</v>
      </c>
      <c r="M25" s="32">
        <v>27.95</v>
      </c>
      <c r="N25" s="32">
        <v>3921</v>
      </c>
      <c r="O25" s="32">
        <v>3.33</v>
      </c>
      <c r="P25">
        <v>1.91</v>
      </c>
      <c r="R25" s="32"/>
      <c r="S25" s="32"/>
      <c r="T25" s="32"/>
      <c r="U25" s="32"/>
      <c r="X25" s="40"/>
      <c r="Y25" s="32" t="s">
        <v>6</v>
      </c>
      <c r="Z25" s="150">
        <v>111769</v>
      </c>
      <c r="AA25" s="146">
        <v>4201</v>
      </c>
      <c r="AB25" s="135">
        <v>3.76</v>
      </c>
      <c r="AC25" s="136">
        <v>419</v>
      </c>
      <c r="AD25" s="136">
        <v>0.37</v>
      </c>
      <c r="AE25" s="136">
        <v>13790</v>
      </c>
      <c r="AF25" s="136">
        <v>12.34</v>
      </c>
      <c r="AG25" s="136">
        <v>59124</v>
      </c>
      <c r="AH25" s="136">
        <v>52.9</v>
      </c>
      <c r="AI25" s="136">
        <v>32202</v>
      </c>
      <c r="AJ25" s="136">
        <v>28.81</v>
      </c>
      <c r="AK25" s="136">
        <v>2033</v>
      </c>
      <c r="AL25" s="136">
        <v>1.82</v>
      </c>
      <c r="AO25" s="32"/>
      <c r="AP25" s="32"/>
      <c r="AQ25" s="32"/>
      <c r="AR25" s="32"/>
      <c r="AV25" s="32" t="s">
        <v>6</v>
      </c>
      <c r="AW25" s="150">
        <v>118900</v>
      </c>
      <c r="AX25" s="146">
        <v>2803</v>
      </c>
      <c r="AY25" s="135">
        <v>2.36</v>
      </c>
      <c r="AZ25" s="136">
        <v>219</v>
      </c>
      <c r="BA25" s="136">
        <v>0.18</v>
      </c>
      <c r="BB25" s="136">
        <v>15030</v>
      </c>
      <c r="BC25" s="136">
        <v>12.64</v>
      </c>
      <c r="BD25" s="136">
        <v>50349</v>
      </c>
      <c r="BE25" s="136">
        <v>42.35</v>
      </c>
      <c r="BF25" s="136">
        <v>47640</v>
      </c>
      <c r="BG25" s="136">
        <v>40.07</v>
      </c>
      <c r="BH25" s="136">
        <v>2859</v>
      </c>
      <c r="BI25" s="136">
        <v>2.4</v>
      </c>
      <c r="BK25" s="108" t="s">
        <v>25</v>
      </c>
      <c r="BL25" s="32">
        <v>47.66</v>
      </c>
      <c r="BM25" s="32">
        <v>44.08</v>
      </c>
      <c r="BN25" s="32">
        <v>8.26</v>
      </c>
      <c r="BO25" s="32">
        <v>17.76</v>
      </c>
      <c r="BR25" s="32" t="s">
        <v>6</v>
      </c>
      <c r="BS25" s="48">
        <v>664</v>
      </c>
      <c r="BT25" s="61">
        <v>14</v>
      </c>
      <c r="BU25" s="61">
        <v>19819</v>
      </c>
      <c r="BV25" s="61">
        <v>58627</v>
      </c>
      <c r="BW25" s="61">
        <v>20741</v>
      </c>
      <c r="BX25" s="61">
        <v>1705</v>
      </c>
      <c r="BY25" s="115">
        <v>101570</v>
      </c>
      <c r="CA25" s="32"/>
      <c r="CB25" s="32">
        <v>34417</v>
      </c>
      <c r="CC25" s="32">
        <v>43047</v>
      </c>
      <c r="CD25" s="32">
        <v>4695</v>
      </c>
      <c r="CE25" s="32">
        <v>11778</v>
      </c>
    </row>
    <row r="26" spans="1:83" ht="15.75">
      <c r="A26" s="40"/>
      <c r="B26" s="175" t="s">
        <v>8</v>
      </c>
      <c r="C26" s="179">
        <v>235459</v>
      </c>
      <c r="D26" s="186">
        <v>95048</v>
      </c>
      <c r="E26" s="32">
        <v>40.37</v>
      </c>
      <c r="F26" s="32">
        <v>877</v>
      </c>
      <c r="G26" s="32">
        <v>0.37</v>
      </c>
      <c r="H26" s="32">
        <v>21640</v>
      </c>
      <c r="I26" s="32">
        <v>9.19</v>
      </c>
      <c r="J26" s="32">
        <v>78235</v>
      </c>
      <c r="K26" s="32">
        <v>33.23</v>
      </c>
      <c r="L26" s="32">
        <v>35662</v>
      </c>
      <c r="M26" s="32">
        <v>15.15</v>
      </c>
      <c r="N26" s="32">
        <v>3997</v>
      </c>
      <c r="O26" s="32">
        <v>1.7</v>
      </c>
      <c r="P26">
        <v>0.99</v>
      </c>
      <c r="Q26" s="108" t="s">
        <v>25</v>
      </c>
      <c r="R26" s="32">
        <v>45.61</v>
      </c>
      <c r="S26" s="32">
        <v>47.46</v>
      </c>
      <c r="T26" s="32">
        <v>6.92</v>
      </c>
      <c r="U26" s="32">
        <v>19.33</v>
      </c>
      <c r="X26" s="40"/>
      <c r="Y26" s="31" t="s">
        <v>8</v>
      </c>
      <c r="Z26" s="151">
        <v>223585</v>
      </c>
      <c r="AA26" s="147">
        <v>94344</v>
      </c>
      <c r="AB26" s="137">
        <v>42.2</v>
      </c>
      <c r="AC26" s="138">
        <v>567</v>
      </c>
      <c r="AD26" s="138">
        <v>0.25</v>
      </c>
      <c r="AE26" s="138">
        <v>16936</v>
      </c>
      <c r="AF26" s="138">
        <v>7.57</v>
      </c>
      <c r="AG26" s="138">
        <v>75167</v>
      </c>
      <c r="AH26" s="138">
        <v>33.62</v>
      </c>
      <c r="AI26" s="138">
        <v>34470</v>
      </c>
      <c r="AJ26" s="138">
        <v>15.42</v>
      </c>
      <c r="AK26" s="138">
        <v>2101</v>
      </c>
      <c r="AL26" s="138">
        <v>0.94</v>
      </c>
      <c r="AN26" s="108" t="s">
        <v>25</v>
      </c>
      <c r="AO26" s="32">
        <v>45.34</v>
      </c>
      <c r="AP26" s="32">
        <v>46.69</v>
      </c>
      <c r="AQ26" s="32">
        <v>7.97</v>
      </c>
      <c r="AR26" s="32">
        <v>18.87</v>
      </c>
      <c r="AV26" s="31" t="s">
        <v>8</v>
      </c>
      <c r="AW26" s="151">
        <v>237830</v>
      </c>
      <c r="AX26" s="147">
        <v>89887</v>
      </c>
      <c r="AY26" s="137">
        <v>37.79</v>
      </c>
      <c r="AZ26" s="138">
        <v>310</v>
      </c>
      <c r="BA26" s="138">
        <v>0.13</v>
      </c>
      <c r="BB26" s="138">
        <v>29263</v>
      </c>
      <c r="BC26" s="138">
        <v>12.3</v>
      </c>
      <c r="BD26" s="138">
        <v>62085</v>
      </c>
      <c r="BE26" s="138">
        <v>26.1</v>
      </c>
      <c r="BF26" s="138">
        <v>50013</v>
      </c>
      <c r="BG26" s="138">
        <v>21.03</v>
      </c>
      <c r="BH26" s="138">
        <v>6272</v>
      </c>
      <c r="BI26" s="138">
        <v>2.64</v>
      </c>
      <c r="BK26" s="111"/>
      <c r="BL26" s="32"/>
      <c r="BM26" s="32"/>
      <c r="BN26" s="32"/>
      <c r="BO26" s="32"/>
      <c r="BR26" s="31" t="s">
        <v>8</v>
      </c>
      <c r="BS26" s="76">
        <v>84954</v>
      </c>
      <c r="BT26" s="69">
        <v>74</v>
      </c>
      <c r="BU26" s="69">
        <v>22882</v>
      </c>
      <c r="BV26" s="69">
        <v>78436</v>
      </c>
      <c r="BW26" s="69">
        <v>21559</v>
      </c>
      <c r="BX26" s="69">
        <v>2245</v>
      </c>
      <c r="BY26" s="115">
        <v>210150</v>
      </c>
      <c r="CA26" s="108" t="s">
        <v>25</v>
      </c>
      <c r="CB26" s="32">
        <v>41.89</v>
      </c>
      <c r="CC26" s="32">
        <v>52.39</v>
      </c>
      <c r="CD26" s="32">
        <v>5.71</v>
      </c>
      <c r="CE26" s="32">
        <v>14.34</v>
      </c>
    </row>
    <row r="27" spans="26:79" ht="15">
      <c r="Z27" s="47"/>
      <c r="BS27" s="47"/>
      <c r="CA27" s="109"/>
    </row>
    <row r="28" spans="23:83" ht="15">
      <c r="W28" s="40"/>
      <c r="BR28" s="41" t="s">
        <v>22</v>
      </c>
      <c r="BS28" s="42" t="s">
        <v>15</v>
      </c>
      <c r="BT28" s="42" t="s">
        <v>16</v>
      </c>
      <c r="BU28" s="42" t="s">
        <v>17</v>
      </c>
      <c r="BV28" s="42" t="s">
        <v>18</v>
      </c>
      <c r="BW28" s="42" t="s">
        <v>19</v>
      </c>
      <c r="BX28" s="84" t="s">
        <v>24</v>
      </c>
      <c r="BY28" s="32"/>
      <c r="BZ28" s="87"/>
      <c r="CA28" s="110"/>
      <c r="CB28" s="87"/>
      <c r="CC28" s="87"/>
      <c r="CD28" s="87"/>
      <c r="CE28" s="87"/>
    </row>
    <row r="29" spans="1:83" s="40" customFormat="1" ht="15.75">
      <c r="A29" s="30" t="s">
        <v>116</v>
      </c>
      <c r="B29"/>
      <c r="C29" s="47"/>
      <c r="D29"/>
      <c r="E29" s="46"/>
      <c r="F29"/>
      <c r="G29"/>
      <c r="H29"/>
      <c r="I29" s="55"/>
      <c r="J29" s="55"/>
      <c r="P29"/>
      <c r="Q29"/>
      <c r="R29"/>
      <c r="W29"/>
      <c r="X29" s="30" t="s">
        <v>111</v>
      </c>
      <c r="AV29" s="30" t="s">
        <v>92</v>
      </c>
      <c r="AW29"/>
      <c r="AX29" s="47"/>
      <c r="AY29"/>
      <c r="AZ29" s="46"/>
      <c r="BA29"/>
      <c r="BR29" s="32" t="s">
        <v>7</v>
      </c>
      <c r="BS29" s="48">
        <v>1840</v>
      </c>
      <c r="BT29" s="33">
        <v>67</v>
      </c>
      <c r="BU29" s="33">
        <v>1053</v>
      </c>
      <c r="BV29" s="33">
        <v>310</v>
      </c>
      <c r="BW29" s="33">
        <v>272</v>
      </c>
      <c r="BX29" s="85">
        <v>91</v>
      </c>
      <c r="BY29" s="32">
        <v>3633</v>
      </c>
      <c r="BZ29"/>
      <c r="CA29" s="111"/>
      <c r="CB29" s="32">
        <v>1352</v>
      </c>
      <c r="CC29" s="131">
        <v>0</v>
      </c>
      <c r="CD29" s="32">
        <v>428</v>
      </c>
      <c r="CE29" s="32">
        <v>663</v>
      </c>
    </row>
    <row r="30" spans="2:83" ht="15.75">
      <c r="B30" s="103"/>
      <c r="C30" s="104"/>
      <c r="D30" s="104"/>
      <c r="E30" s="104"/>
      <c r="F30" s="104"/>
      <c r="G30" s="104"/>
      <c r="H30" s="104"/>
      <c r="I30" s="55"/>
      <c r="J30" s="58"/>
      <c r="P30" s="58"/>
      <c r="Q30" s="58"/>
      <c r="R30" s="40"/>
      <c r="BR30" s="32" t="s">
        <v>6</v>
      </c>
      <c r="BS30" s="48">
        <v>19</v>
      </c>
      <c r="BT30" s="33">
        <v>7</v>
      </c>
      <c r="BU30" s="33">
        <v>1478</v>
      </c>
      <c r="BV30" s="33">
        <v>3223</v>
      </c>
      <c r="BW30" s="33">
        <v>4996</v>
      </c>
      <c r="BX30" s="85">
        <v>952</v>
      </c>
      <c r="BY30" s="32">
        <v>10675</v>
      </c>
      <c r="CA30" s="108" t="s">
        <v>25</v>
      </c>
      <c r="CB30" s="32">
        <v>75.96</v>
      </c>
      <c r="CC30" s="131">
        <v>0</v>
      </c>
      <c r="CD30" s="32">
        <v>24.04</v>
      </c>
      <c r="CE30" s="32">
        <v>37.25</v>
      </c>
    </row>
    <row r="31" spans="2:83" ht="15">
      <c r="B31" s="82"/>
      <c r="C31" s="148" t="s">
        <v>8</v>
      </c>
      <c r="D31" s="139" t="s">
        <v>15</v>
      </c>
      <c r="E31" s="82"/>
      <c r="F31" s="39" t="s">
        <v>16</v>
      </c>
      <c r="G31" s="82"/>
      <c r="H31" s="39" t="s">
        <v>17</v>
      </c>
      <c r="I31" s="82"/>
      <c r="J31" s="39" t="s">
        <v>18</v>
      </c>
      <c r="K31" s="82"/>
      <c r="L31" s="39" t="s">
        <v>19</v>
      </c>
      <c r="M31" s="82"/>
      <c r="N31" s="39" t="s">
        <v>24</v>
      </c>
      <c r="O31" s="82"/>
      <c r="P31" s="117"/>
      <c r="Q31" s="82"/>
      <c r="R31" s="82" t="s">
        <v>37</v>
      </c>
      <c r="S31" s="82"/>
      <c r="T31" s="82"/>
      <c r="U31" s="82"/>
      <c r="Y31" s="82"/>
      <c r="Z31" s="148" t="s">
        <v>8</v>
      </c>
      <c r="AA31" s="139" t="s">
        <v>15</v>
      </c>
      <c r="AB31" s="82"/>
      <c r="AC31" s="39" t="s">
        <v>16</v>
      </c>
      <c r="AD31" s="82"/>
      <c r="AE31" s="39" t="s">
        <v>17</v>
      </c>
      <c r="AF31" s="82"/>
      <c r="AG31" s="39" t="s">
        <v>18</v>
      </c>
      <c r="AH31" s="82"/>
      <c r="AI31" s="39" t="s">
        <v>19</v>
      </c>
      <c r="AJ31" s="82"/>
      <c r="AK31" s="39" t="s">
        <v>24</v>
      </c>
      <c r="AL31" s="82"/>
      <c r="AM31" s="37"/>
      <c r="AN31" s="82"/>
      <c r="AO31" s="83" t="s">
        <v>37</v>
      </c>
      <c r="AP31" s="82"/>
      <c r="AQ31" s="82"/>
      <c r="AR31" s="82"/>
      <c r="AV31" s="82"/>
      <c r="AW31" s="148" t="s">
        <v>8</v>
      </c>
      <c r="AX31" s="139" t="s">
        <v>15</v>
      </c>
      <c r="AY31" s="82"/>
      <c r="AZ31" s="39" t="s">
        <v>16</v>
      </c>
      <c r="BA31" s="82"/>
      <c r="BB31" s="39" t="s">
        <v>17</v>
      </c>
      <c r="BC31" s="82"/>
      <c r="BD31" s="39" t="s">
        <v>18</v>
      </c>
      <c r="BE31" s="82"/>
      <c r="BF31" s="39" t="s">
        <v>19</v>
      </c>
      <c r="BG31" s="82"/>
      <c r="BH31" s="39" t="s">
        <v>24</v>
      </c>
      <c r="BI31" s="82"/>
      <c r="BJ31" s="37"/>
      <c r="BK31" s="82"/>
      <c r="BL31" s="82"/>
      <c r="BM31" s="82"/>
      <c r="BN31" s="82"/>
      <c r="BO31" s="82"/>
      <c r="BR31" s="31" t="s">
        <v>8</v>
      </c>
      <c r="BS31" s="76">
        <v>1859</v>
      </c>
      <c r="BT31" s="69">
        <v>74</v>
      </c>
      <c r="BU31" s="69">
        <v>2531</v>
      </c>
      <c r="BV31" s="69">
        <v>3533</v>
      </c>
      <c r="BW31" s="69">
        <v>5268</v>
      </c>
      <c r="BX31" s="86">
        <v>1043</v>
      </c>
      <c r="BY31" s="32">
        <v>14308</v>
      </c>
      <c r="CA31" s="111"/>
      <c r="CB31" s="32"/>
      <c r="CC31" s="32"/>
      <c r="CD31" s="32"/>
      <c r="CE31" s="32"/>
    </row>
    <row r="32" spans="2:79" ht="15">
      <c r="B32" s="38" t="s">
        <v>21</v>
      </c>
      <c r="C32" s="149"/>
      <c r="D32" s="116"/>
      <c r="E32" s="133" t="s">
        <v>25</v>
      </c>
      <c r="F32" s="32"/>
      <c r="G32" s="133" t="s">
        <v>25</v>
      </c>
      <c r="H32" s="32"/>
      <c r="I32" s="133" t="s">
        <v>25</v>
      </c>
      <c r="J32" s="32"/>
      <c r="K32" s="133" t="s">
        <v>25</v>
      </c>
      <c r="L32" s="32"/>
      <c r="M32" s="133" t="s">
        <v>25</v>
      </c>
      <c r="N32" s="32"/>
      <c r="O32" s="133" t="s">
        <v>25</v>
      </c>
      <c r="P32" s="117"/>
      <c r="Q32" s="82"/>
      <c r="R32" s="83" t="s">
        <v>33</v>
      </c>
      <c r="S32" s="82" t="s">
        <v>35</v>
      </c>
      <c r="T32" s="82" t="s">
        <v>93</v>
      </c>
      <c r="U32" s="82" t="s">
        <v>47</v>
      </c>
      <c r="Y32" s="38" t="s">
        <v>21</v>
      </c>
      <c r="Z32" s="149"/>
      <c r="AA32" s="116"/>
      <c r="AB32" s="133" t="s">
        <v>25</v>
      </c>
      <c r="AC32" s="32"/>
      <c r="AD32" s="133" t="s">
        <v>25</v>
      </c>
      <c r="AE32" s="32"/>
      <c r="AF32" s="133" t="s">
        <v>25</v>
      </c>
      <c r="AG32" s="32"/>
      <c r="AH32" s="133" t="s">
        <v>25</v>
      </c>
      <c r="AI32" s="32"/>
      <c r="AJ32" s="133" t="s">
        <v>25</v>
      </c>
      <c r="AK32" s="32"/>
      <c r="AL32" s="133" t="s">
        <v>25</v>
      </c>
      <c r="AM32" s="37"/>
      <c r="AN32" s="82"/>
      <c r="AO32" s="83" t="s">
        <v>33</v>
      </c>
      <c r="AP32" s="83" t="s">
        <v>35</v>
      </c>
      <c r="AQ32" s="83" t="s">
        <v>93</v>
      </c>
      <c r="AR32" s="94" t="s">
        <v>47</v>
      </c>
      <c r="AV32" s="38" t="s">
        <v>21</v>
      </c>
      <c r="AW32" s="149"/>
      <c r="AX32" s="116"/>
      <c r="AY32" s="133" t="s">
        <v>25</v>
      </c>
      <c r="AZ32" s="32"/>
      <c r="BA32" s="133" t="s">
        <v>25</v>
      </c>
      <c r="BB32" s="32"/>
      <c r="BC32" s="133" t="s">
        <v>25</v>
      </c>
      <c r="BD32" s="32"/>
      <c r="BE32" s="133" t="s">
        <v>25</v>
      </c>
      <c r="BF32" s="32"/>
      <c r="BG32" s="133" t="s">
        <v>25</v>
      </c>
      <c r="BH32" s="32"/>
      <c r="BI32" s="133" t="s">
        <v>25</v>
      </c>
      <c r="BJ32" s="37"/>
      <c r="BK32" s="82"/>
      <c r="BL32" s="83" t="s">
        <v>37</v>
      </c>
      <c r="BM32" s="82"/>
      <c r="BN32" s="82"/>
      <c r="BO32" s="82"/>
      <c r="BS32" s="62"/>
      <c r="BT32" s="3"/>
      <c r="BU32" s="3"/>
      <c r="BV32" s="3"/>
      <c r="BW32" s="3"/>
      <c r="BX32" s="3"/>
      <c r="CA32" s="109"/>
    </row>
    <row r="33" spans="2:83" ht="15">
      <c r="B33" s="32" t="s">
        <v>7</v>
      </c>
      <c r="C33" s="150">
        <v>24970</v>
      </c>
      <c r="D33" s="140">
        <v>18046</v>
      </c>
      <c r="E33" s="132">
        <v>72.27</v>
      </c>
      <c r="F33" s="32">
        <v>5</v>
      </c>
      <c r="G33" s="32">
        <v>0.02</v>
      </c>
      <c r="H33" s="32">
        <v>772</v>
      </c>
      <c r="I33" s="32">
        <v>3.09</v>
      </c>
      <c r="J33" s="32">
        <v>5056</v>
      </c>
      <c r="K33" s="32">
        <v>20.25</v>
      </c>
      <c r="L33" s="32">
        <v>1088</v>
      </c>
      <c r="M33" s="32">
        <v>4.36</v>
      </c>
      <c r="N33" s="32">
        <v>3</v>
      </c>
      <c r="O33" s="32">
        <v>0.01</v>
      </c>
      <c r="P33" s="55"/>
      <c r="Q33" s="32"/>
      <c r="R33" s="32">
        <v>8099</v>
      </c>
      <c r="S33" s="32">
        <v>8509</v>
      </c>
      <c r="T33" s="32">
        <v>1035</v>
      </c>
      <c r="U33" s="32">
        <v>3144</v>
      </c>
      <c r="W33" s="43"/>
      <c r="Y33" s="32" t="s">
        <v>7</v>
      </c>
      <c r="Z33" s="150">
        <v>113906</v>
      </c>
      <c r="AA33" s="140">
        <v>97486</v>
      </c>
      <c r="AB33" s="132">
        <v>85.58</v>
      </c>
      <c r="AC33" s="32">
        <v>53</v>
      </c>
      <c r="AD33" s="32">
        <v>0.05</v>
      </c>
      <c r="AE33" s="32">
        <v>3587</v>
      </c>
      <c r="AF33" s="32">
        <v>3.15</v>
      </c>
      <c r="AG33" s="32">
        <v>11307</v>
      </c>
      <c r="AH33" s="32">
        <v>9.93</v>
      </c>
      <c r="AI33" s="32">
        <v>1415</v>
      </c>
      <c r="AJ33" s="32">
        <v>1.24</v>
      </c>
      <c r="AK33" s="32">
        <v>58</v>
      </c>
      <c r="AL33" s="32">
        <v>0.05</v>
      </c>
      <c r="AM33">
        <v>0.02</v>
      </c>
      <c r="AN33" s="32"/>
      <c r="AO33" s="32">
        <v>42236</v>
      </c>
      <c r="AP33" s="32">
        <v>46880</v>
      </c>
      <c r="AQ33" s="32">
        <v>6821</v>
      </c>
      <c r="AR33" s="32">
        <v>17108</v>
      </c>
      <c r="AV33" s="32" t="s">
        <v>7</v>
      </c>
      <c r="AW33" s="150">
        <v>84275</v>
      </c>
      <c r="AX33" s="140">
        <v>68577</v>
      </c>
      <c r="AY33" s="132">
        <v>81.37</v>
      </c>
      <c r="AZ33" s="32">
        <v>13</v>
      </c>
      <c r="BA33" s="32">
        <v>0.02</v>
      </c>
      <c r="BB33" s="32">
        <v>2533</v>
      </c>
      <c r="BC33" s="32">
        <v>3.01</v>
      </c>
      <c r="BD33" s="32">
        <v>11658</v>
      </c>
      <c r="BE33" s="32">
        <v>13.83</v>
      </c>
      <c r="BF33" s="32">
        <v>732</v>
      </c>
      <c r="BG33" s="32">
        <v>0.87</v>
      </c>
      <c r="BH33" s="32">
        <v>762</v>
      </c>
      <c r="BI33" s="32">
        <v>0.9</v>
      </c>
      <c r="BK33" s="32"/>
      <c r="BL33" s="83" t="s">
        <v>33</v>
      </c>
      <c r="BM33" s="83" t="s">
        <v>35</v>
      </c>
      <c r="BN33" s="83" t="s">
        <v>93</v>
      </c>
      <c r="BO33" s="94" t="s">
        <v>47</v>
      </c>
      <c r="BP33" s="43"/>
      <c r="BR33" s="44" t="s">
        <v>23</v>
      </c>
      <c r="BS33" s="45" t="s">
        <v>15</v>
      </c>
      <c r="BT33" s="45" t="s">
        <v>16</v>
      </c>
      <c r="BU33" s="45" t="s">
        <v>17</v>
      </c>
      <c r="BV33" s="45" t="s">
        <v>18</v>
      </c>
      <c r="BW33" s="45" t="s">
        <v>19</v>
      </c>
      <c r="BX33" s="88" t="s">
        <v>24</v>
      </c>
      <c r="BY33" s="32"/>
      <c r="BZ33" s="89"/>
      <c r="CA33" s="112"/>
      <c r="CB33" s="89"/>
      <c r="CC33" s="89"/>
      <c r="CD33" s="89"/>
      <c r="CE33" s="89"/>
    </row>
    <row r="34" spans="2:83" s="43" customFormat="1" ht="15">
      <c r="B34" s="32" t="s">
        <v>6</v>
      </c>
      <c r="C34" s="150">
        <v>23904</v>
      </c>
      <c r="D34" s="140">
        <v>1309</v>
      </c>
      <c r="E34" s="132">
        <v>5.48</v>
      </c>
      <c r="F34" s="32">
        <v>566</v>
      </c>
      <c r="G34" s="32">
        <v>2.37</v>
      </c>
      <c r="H34" s="32">
        <v>3485</v>
      </c>
      <c r="I34" s="32">
        <v>14.58</v>
      </c>
      <c r="J34" s="32">
        <v>11297</v>
      </c>
      <c r="K34" s="32">
        <v>47.26</v>
      </c>
      <c r="L34" s="32">
        <v>5976</v>
      </c>
      <c r="M34" s="32">
        <v>25</v>
      </c>
      <c r="N34" s="32">
        <v>493</v>
      </c>
      <c r="O34" s="32">
        <v>2.06</v>
      </c>
      <c r="P34"/>
      <c r="Q34" s="32"/>
      <c r="R34" s="32"/>
      <c r="S34" s="32"/>
      <c r="T34" s="32"/>
      <c r="U34" s="32"/>
      <c r="W34"/>
      <c r="Y34" s="32" t="s">
        <v>6</v>
      </c>
      <c r="Z34" s="150">
        <v>107322</v>
      </c>
      <c r="AA34" s="140">
        <v>2457</v>
      </c>
      <c r="AB34" s="132">
        <v>2.29</v>
      </c>
      <c r="AC34" s="32">
        <v>168</v>
      </c>
      <c r="AD34" s="32">
        <v>0.16</v>
      </c>
      <c r="AE34" s="32">
        <v>9569</v>
      </c>
      <c r="AF34" s="32">
        <v>8.92</v>
      </c>
      <c r="AG34" s="32">
        <v>61987</v>
      </c>
      <c r="AH34" s="32">
        <v>57.76</v>
      </c>
      <c r="AI34" s="32">
        <v>31535</v>
      </c>
      <c r="AJ34" s="32">
        <v>29.38</v>
      </c>
      <c r="AK34" s="32">
        <v>1606</v>
      </c>
      <c r="AL34" s="32">
        <v>1.5</v>
      </c>
      <c r="AM34">
        <v>1.27</v>
      </c>
      <c r="AN34" s="32"/>
      <c r="AO34" s="32"/>
      <c r="AP34" s="32"/>
      <c r="AQ34" s="32"/>
      <c r="AR34" s="32"/>
      <c r="AV34" s="32" t="s">
        <v>6</v>
      </c>
      <c r="AW34" s="150">
        <v>78705</v>
      </c>
      <c r="AX34" s="140">
        <v>1270</v>
      </c>
      <c r="AY34" s="132">
        <v>1.61</v>
      </c>
      <c r="AZ34" s="32">
        <v>120</v>
      </c>
      <c r="BA34" s="32">
        <v>0.15</v>
      </c>
      <c r="BB34" s="32">
        <v>11381</v>
      </c>
      <c r="BC34" s="32">
        <v>14.46</v>
      </c>
      <c r="BD34" s="32">
        <v>44707</v>
      </c>
      <c r="BE34" s="32">
        <v>56.8</v>
      </c>
      <c r="BF34" s="32">
        <v>18359</v>
      </c>
      <c r="BG34" s="32">
        <v>23.33</v>
      </c>
      <c r="BH34" s="32">
        <v>2868</v>
      </c>
      <c r="BI34" s="32">
        <v>3.64</v>
      </c>
      <c r="BJ34"/>
      <c r="BK34" s="32"/>
      <c r="BL34" s="32">
        <v>28360</v>
      </c>
      <c r="BM34" s="32">
        <v>33293</v>
      </c>
      <c r="BN34" s="32">
        <v>5790</v>
      </c>
      <c r="BO34" s="32">
        <v>11418</v>
      </c>
      <c r="BP34"/>
      <c r="BR34" s="32" t="s">
        <v>7</v>
      </c>
      <c r="BS34" s="32">
        <v>86130</v>
      </c>
      <c r="BT34" s="32">
        <v>127</v>
      </c>
      <c r="BU34" s="32">
        <v>4116</v>
      </c>
      <c r="BV34" s="32">
        <v>20119</v>
      </c>
      <c r="BW34" s="32">
        <v>1090</v>
      </c>
      <c r="BX34" s="32">
        <v>631</v>
      </c>
      <c r="BY34" s="32">
        <v>112213</v>
      </c>
      <c r="BZ34"/>
      <c r="CA34" s="111"/>
      <c r="CB34" s="32">
        <v>35769</v>
      </c>
      <c r="CC34" s="32">
        <v>43047</v>
      </c>
      <c r="CD34" s="32">
        <v>5123</v>
      </c>
      <c r="CE34" s="32">
        <v>12441</v>
      </c>
    </row>
    <row r="35" spans="2:83" ht="15.75">
      <c r="B35" s="31" t="s">
        <v>8</v>
      </c>
      <c r="C35" s="151">
        <v>48874</v>
      </c>
      <c r="D35" s="141">
        <v>19355</v>
      </c>
      <c r="E35" s="134">
        <v>39.6</v>
      </c>
      <c r="F35" s="31">
        <v>571</v>
      </c>
      <c r="G35" s="31">
        <v>1.17</v>
      </c>
      <c r="H35" s="31">
        <v>4257</v>
      </c>
      <c r="I35" s="31">
        <v>8.71</v>
      </c>
      <c r="J35" s="31">
        <v>16353</v>
      </c>
      <c r="K35" s="31">
        <v>33.46</v>
      </c>
      <c r="L35" s="31">
        <v>7064</v>
      </c>
      <c r="M35" s="31">
        <v>14.45</v>
      </c>
      <c r="N35" s="31">
        <v>496</v>
      </c>
      <c r="O35" s="31">
        <v>1.01</v>
      </c>
      <c r="P35" s="59"/>
      <c r="Q35" s="108" t="s">
        <v>25</v>
      </c>
      <c r="R35" s="32">
        <v>45.9</v>
      </c>
      <c r="S35" s="32">
        <v>48.23</v>
      </c>
      <c r="T35" s="32">
        <v>5.87</v>
      </c>
      <c r="U35" s="32">
        <v>17.82</v>
      </c>
      <c r="Y35" s="31" t="s">
        <v>8</v>
      </c>
      <c r="Z35" s="151">
        <v>221228</v>
      </c>
      <c r="AA35" s="141">
        <v>99943</v>
      </c>
      <c r="AB35" s="134">
        <v>45.18</v>
      </c>
      <c r="AC35" s="31">
        <v>221</v>
      </c>
      <c r="AD35" s="31">
        <v>0.1</v>
      </c>
      <c r="AE35" s="31">
        <v>13156</v>
      </c>
      <c r="AF35" s="31">
        <v>5.95</v>
      </c>
      <c r="AG35" s="31">
        <v>73294</v>
      </c>
      <c r="AH35" s="31">
        <v>33.13</v>
      </c>
      <c r="AI35" s="31">
        <v>32950</v>
      </c>
      <c r="AJ35" s="31">
        <v>14.89</v>
      </c>
      <c r="AK35" s="31">
        <v>1664</v>
      </c>
      <c r="AL35" s="31">
        <v>0.75</v>
      </c>
      <c r="AM35">
        <v>0.62</v>
      </c>
      <c r="AN35" s="108" t="s">
        <v>25</v>
      </c>
      <c r="AO35" s="32">
        <v>44.02</v>
      </c>
      <c r="AP35" s="32">
        <v>48.87</v>
      </c>
      <c r="AQ35" s="32">
        <v>7.11</v>
      </c>
      <c r="AR35" s="32">
        <v>17.83</v>
      </c>
      <c r="AV35" s="31" t="s">
        <v>8</v>
      </c>
      <c r="AW35" s="151">
        <v>162980</v>
      </c>
      <c r="AX35" s="141">
        <v>69847</v>
      </c>
      <c r="AY35" s="134">
        <v>42.86</v>
      </c>
      <c r="AZ35" s="31">
        <v>133</v>
      </c>
      <c r="BA35" s="31">
        <v>0.08</v>
      </c>
      <c r="BB35" s="31">
        <v>13914</v>
      </c>
      <c r="BC35" s="31">
        <v>8.54</v>
      </c>
      <c r="BD35" s="31">
        <v>56365</v>
      </c>
      <c r="BE35" s="31">
        <v>34.58</v>
      </c>
      <c r="BF35" s="31">
        <v>19091</v>
      </c>
      <c r="BG35" s="31">
        <v>11.71</v>
      </c>
      <c r="BH35" s="31">
        <v>3630</v>
      </c>
      <c r="BI35" s="31">
        <v>2.23</v>
      </c>
      <c r="BK35" s="108" t="s">
        <v>25</v>
      </c>
      <c r="BL35" s="32">
        <v>42.66</v>
      </c>
      <c r="BM35" s="32">
        <v>49.19</v>
      </c>
      <c r="BN35" s="32">
        <v>8.15</v>
      </c>
      <c r="BO35" s="32">
        <v>16.11</v>
      </c>
      <c r="BR35" s="32" t="s">
        <v>6</v>
      </c>
      <c r="BS35" s="32">
        <v>683</v>
      </c>
      <c r="BT35" s="32">
        <v>21</v>
      </c>
      <c r="BU35" s="32">
        <v>21297</v>
      </c>
      <c r="BV35" s="32">
        <v>61850</v>
      </c>
      <c r="BW35" s="32">
        <v>25737</v>
      </c>
      <c r="BX35" s="32">
        <v>2657</v>
      </c>
      <c r="BY35" s="32">
        <v>112245</v>
      </c>
      <c r="CA35" s="108" t="s">
        <v>25</v>
      </c>
      <c r="CB35" s="32">
        <v>42.61</v>
      </c>
      <c r="CC35" s="32">
        <v>51.29</v>
      </c>
      <c r="CD35" s="32">
        <v>6.1</v>
      </c>
      <c r="CE35" s="32">
        <v>14.82</v>
      </c>
    </row>
    <row r="36" spans="2:83" ht="15">
      <c r="B36" s="32"/>
      <c r="C36" s="150"/>
      <c r="D36" s="14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5"/>
      <c r="Q36" s="111"/>
      <c r="R36" s="32"/>
      <c r="S36" s="32"/>
      <c r="T36" s="32"/>
      <c r="U36" s="32"/>
      <c r="Y36" s="32"/>
      <c r="Z36" s="150"/>
      <c r="AA36" s="140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N36" s="111"/>
      <c r="AO36" s="32"/>
      <c r="AP36" s="32"/>
      <c r="AQ36" s="32"/>
      <c r="AR36" s="32"/>
      <c r="AV36" s="32"/>
      <c r="AW36" s="150"/>
      <c r="AX36" s="140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K36" s="111"/>
      <c r="BL36" s="32"/>
      <c r="BM36" s="32"/>
      <c r="BN36" s="32"/>
      <c r="BO36" s="32"/>
      <c r="BR36" s="31" t="s">
        <v>8</v>
      </c>
      <c r="BS36" s="119">
        <v>86813</v>
      </c>
      <c r="BT36" s="120">
        <v>148</v>
      </c>
      <c r="BU36" s="120">
        <v>25413</v>
      </c>
      <c r="BV36" s="120">
        <v>81969</v>
      </c>
      <c r="BW36" s="120">
        <v>26827</v>
      </c>
      <c r="BX36" s="120">
        <v>3288</v>
      </c>
      <c r="BY36" s="118">
        <v>224458</v>
      </c>
      <c r="CA36" s="111"/>
      <c r="CB36" s="32"/>
      <c r="CC36" s="32"/>
      <c r="CD36" s="32"/>
      <c r="CE36" s="32"/>
    </row>
    <row r="37" spans="2:67" ht="15">
      <c r="B37" s="41" t="s">
        <v>22</v>
      </c>
      <c r="C37" s="150"/>
      <c r="D37" s="142" t="s">
        <v>15</v>
      </c>
      <c r="E37" s="87"/>
      <c r="F37" s="42" t="s">
        <v>16</v>
      </c>
      <c r="G37" s="87"/>
      <c r="H37" s="42" t="s">
        <v>17</v>
      </c>
      <c r="I37" s="87"/>
      <c r="J37" s="42" t="s">
        <v>18</v>
      </c>
      <c r="K37" s="87"/>
      <c r="L37" s="42" t="s">
        <v>19</v>
      </c>
      <c r="M37" s="87"/>
      <c r="N37" s="42" t="s">
        <v>24</v>
      </c>
      <c r="O37" s="87"/>
      <c r="P37" s="55"/>
      <c r="Q37" s="110"/>
      <c r="R37" s="87"/>
      <c r="S37" s="87"/>
      <c r="T37" s="87"/>
      <c r="U37" s="87"/>
      <c r="W37" s="55"/>
      <c r="Y37" s="41" t="s">
        <v>22</v>
      </c>
      <c r="Z37" s="150"/>
      <c r="AA37" s="142" t="s">
        <v>15</v>
      </c>
      <c r="AB37" s="87"/>
      <c r="AC37" s="42" t="s">
        <v>16</v>
      </c>
      <c r="AD37" s="87"/>
      <c r="AE37" s="42" t="s">
        <v>17</v>
      </c>
      <c r="AF37" s="87"/>
      <c r="AG37" s="42" t="s">
        <v>18</v>
      </c>
      <c r="AH37" s="87"/>
      <c r="AI37" s="42" t="s">
        <v>19</v>
      </c>
      <c r="AJ37" s="87"/>
      <c r="AK37" s="42" t="s">
        <v>24</v>
      </c>
      <c r="AL37" s="87"/>
      <c r="AM37" s="40"/>
      <c r="AN37" s="110"/>
      <c r="AO37" s="87"/>
      <c r="AP37" s="87"/>
      <c r="AQ37" s="87"/>
      <c r="AR37" s="87"/>
      <c r="AV37" s="41" t="s">
        <v>22</v>
      </c>
      <c r="AW37" s="150"/>
      <c r="AX37" s="142" t="s">
        <v>15</v>
      </c>
      <c r="AY37" s="87"/>
      <c r="AZ37" s="42" t="s">
        <v>16</v>
      </c>
      <c r="BA37" s="87"/>
      <c r="BB37" s="42" t="s">
        <v>17</v>
      </c>
      <c r="BC37" s="87"/>
      <c r="BD37" s="42" t="s">
        <v>18</v>
      </c>
      <c r="BE37" s="87"/>
      <c r="BF37" s="42" t="s">
        <v>19</v>
      </c>
      <c r="BG37" s="87"/>
      <c r="BH37" s="42" t="s">
        <v>24</v>
      </c>
      <c r="BI37" s="87"/>
      <c r="BJ37" s="40"/>
      <c r="BK37" s="110"/>
      <c r="BL37" s="87"/>
      <c r="BM37" s="87"/>
      <c r="BN37" s="87"/>
      <c r="BO37" s="87"/>
    </row>
    <row r="38" spans="1:67" ht="15">
      <c r="A38" s="55"/>
      <c r="B38" s="32" t="s">
        <v>7</v>
      </c>
      <c r="C38" s="150">
        <v>1206</v>
      </c>
      <c r="D38" s="143">
        <v>579</v>
      </c>
      <c r="E38" s="132">
        <v>48.01</v>
      </c>
      <c r="F38" s="33">
        <v>25</v>
      </c>
      <c r="G38" s="32">
        <v>2.07</v>
      </c>
      <c r="H38" s="33">
        <v>369</v>
      </c>
      <c r="I38" s="32">
        <v>30.6</v>
      </c>
      <c r="J38" s="33">
        <v>40</v>
      </c>
      <c r="K38" s="32">
        <v>3.32</v>
      </c>
      <c r="L38" s="33">
        <v>193</v>
      </c>
      <c r="M38" s="32">
        <v>16</v>
      </c>
      <c r="N38" s="33">
        <v>0</v>
      </c>
      <c r="O38" s="32">
        <v>0</v>
      </c>
      <c r="P38" s="55"/>
      <c r="Q38" s="111"/>
      <c r="R38" s="32">
        <v>441</v>
      </c>
      <c r="S38" s="32">
        <v>5</v>
      </c>
      <c r="T38" s="131">
        <v>108</v>
      </c>
      <c r="U38" s="131">
        <v>226</v>
      </c>
      <c r="W38" s="55"/>
      <c r="Y38" s="32" t="s">
        <v>7</v>
      </c>
      <c r="Z38" s="150">
        <v>5113</v>
      </c>
      <c r="AA38" s="143">
        <v>3055</v>
      </c>
      <c r="AB38" s="132">
        <v>59.75</v>
      </c>
      <c r="AC38" s="159">
        <v>101</v>
      </c>
      <c r="AD38" s="159">
        <v>1.98</v>
      </c>
      <c r="AE38" s="159">
        <v>1534</v>
      </c>
      <c r="AF38" s="159">
        <v>30</v>
      </c>
      <c r="AG38" s="159">
        <v>70</v>
      </c>
      <c r="AH38" s="159">
        <v>1.37</v>
      </c>
      <c r="AI38" s="159">
        <v>352</v>
      </c>
      <c r="AJ38" s="159">
        <v>6.88</v>
      </c>
      <c r="AK38" s="159">
        <v>1</v>
      </c>
      <c r="AL38" s="159">
        <v>0.02</v>
      </c>
      <c r="AM38">
        <v>0.02</v>
      </c>
      <c r="AN38" s="111"/>
      <c r="AO38" s="32">
        <v>2278</v>
      </c>
      <c r="AP38" s="32">
        <v>40</v>
      </c>
      <c r="AQ38" s="131">
        <v>682</v>
      </c>
      <c r="AR38" s="131">
        <v>1149</v>
      </c>
      <c r="AV38" s="32" t="s">
        <v>7</v>
      </c>
      <c r="AW38" s="150">
        <v>3275</v>
      </c>
      <c r="AX38" s="143">
        <v>1845</v>
      </c>
      <c r="AY38" s="132">
        <v>56.3</v>
      </c>
      <c r="AZ38" s="33">
        <v>81</v>
      </c>
      <c r="BA38" s="32">
        <v>2.47</v>
      </c>
      <c r="BB38" s="33">
        <v>1030</v>
      </c>
      <c r="BC38" s="32">
        <v>31.49</v>
      </c>
      <c r="BD38" s="33">
        <v>140</v>
      </c>
      <c r="BE38" s="32">
        <v>4.27</v>
      </c>
      <c r="BF38" s="33">
        <v>157</v>
      </c>
      <c r="BG38" s="32">
        <v>4.79</v>
      </c>
      <c r="BH38" s="33">
        <v>22</v>
      </c>
      <c r="BI38" s="32">
        <v>0.67</v>
      </c>
      <c r="BK38" s="111"/>
      <c r="BL38" s="32">
        <v>771</v>
      </c>
      <c r="BM38" s="32">
        <v>224</v>
      </c>
      <c r="BN38" s="131">
        <v>798</v>
      </c>
      <c r="BO38" s="131">
        <v>51</v>
      </c>
    </row>
    <row r="39" spans="1:78" ht="15.75">
      <c r="A39" s="55"/>
      <c r="B39" s="32" t="s">
        <v>6</v>
      </c>
      <c r="C39" s="150">
        <v>2277</v>
      </c>
      <c r="D39" s="143">
        <v>1</v>
      </c>
      <c r="E39" s="132">
        <v>0.04</v>
      </c>
      <c r="F39" s="33">
        <v>119</v>
      </c>
      <c r="G39" s="32">
        <v>5.23</v>
      </c>
      <c r="H39" s="33">
        <v>380</v>
      </c>
      <c r="I39" s="32">
        <v>16.69</v>
      </c>
      <c r="J39" s="33">
        <v>501</v>
      </c>
      <c r="K39" s="32">
        <v>22</v>
      </c>
      <c r="L39" s="33">
        <v>1133</v>
      </c>
      <c r="M39" s="32">
        <v>49.76</v>
      </c>
      <c r="N39" s="33">
        <v>143</v>
      </c>
      <c r="O39" s="32">
        <v>6.28</v>
      </c>
      <c r="R39" s="32"/>
      <c r="S39" s="32"/>
      <c r="T39" s="32"/>
      <c r="U39" s="131"/>
      <c r="Y39" s="32" t="s">
        <v>6</v>
      </c>
      <c r="Z39" s="151">
        <v>11712</v>
      </c>
      <c r="AA39" s="144">
        <v>4</v>
      </c>
      <c r="AB39" s="134">
        <v>0.03</v>
      </c>
      <c r="AC39" s="160">
        <v>103</v>
      </c>
      <c r="AD39" s="160">
        <v>0.88</v>
      </c>
      <c r="AE39" s="160">
        <v>829</v>
      </c>
      <c r="AF39" s="160">
        <v>7.08</v>
      </c>
      <c r="AG39" s="160">
        <v>3565</v>
      </c>
      <c r="AH39" s="160">
        <v>30.44</v>
      </c>
      <c r="AI39" s="160">
        <v>6362</v>
      </c>
      <c r="AJ39" s="160">
        <v>54.32</v>
      </c>
      <c r="AK39" s="160">
        <v>849</v>
      </c>
      <c r="AL39" s="160">
        <v>7.25</v>
      </c>
      <c r="AM39">
        <v>6.13</v>
      </c>
      <c r="AO39" s="32"/>
      <c r="AP39" s="32"/>
      <c r="AQ39" s="32"/>
      <c r="AR39" s="131"/>
      <c r="AV39" s="32" t="s">
        <v>6</v>
      </c>
      <c r="AW39" s="150">
        <v>8821</v>
      </c>
      <c r="AX39" s="143">
        <v>1</v>
      </c>
      <c r="AY39" s="132">
        <v>0.01</v>
      </c>
      <c r="AZ39" s="33">
        <v>19</v>
      </c>
      <c r="BA39" s="32">
        <v>0.22</v>
      </c>
      <c r="BB39" s="33">
        <v>715</v>
      </c>
      <c r="BC39" s="32">
        <v>8.11</v>
      </c>
      <c r="BD39" s="33">
        <v>2810</v>
      </c>
      <c r="BE39" s="32">
        <v>31.79</v>
      </c>
      <c r="BF39" s="33">
        <v>4381</v>
      </c>
      <c r="BG39" s="32">
        <v>49.72</v>
      </c>
      <c r="BH39" s="33">
        <v>895</v>
      </c>
      <c r="BI39" s="32">
        <v>10.16</v>
      </c>
      <c r="BK39" s="108" t="s">
        <v>25</v>
      </c>
      <c r="BL39" s="32">
        <v>43</v>
      </c>
      <c r="BM39" s="32">
        <v>12.49</v>
      </c>
      <c r="BN39" s="32">
        <v>44.51</v>
      </c>
      <c r="BO39" s="131">
        <v>2.84</v>
      </c>
      <c r="BR39" s="30" t="s">
        <v>85</v>
      </c>
      <c r="BS39" s="47"/>
      <c r="BU39" s="46"/>
      <c r="BZ39" s="30"/>
    </row>
    <row r="40" spans="2:71" ht="15.75">
      <c r="B40" s="31" t="s">
        <v>8</v>
      </c>
      <c r="C40" s="151">
        <v>3483</v>
      </c>
      <c r="D40" s="144">
        <v>580</v>
      </c>
      <c r="E40" s="134">
        <v>16.65</v>
      </c>
      <c r="F40" s="69">
        <v>144</v>
      </c>
      <c r="G40" s="31">
        <v>4.13</v>
      </c>
      <c r="H40" s="69">
        <v>749</v>
      </c>
      <c r="I40" s="31">
        <v>21.5</v>
      </c>
      <c r="J40" s="69">
        <v>541</v>
      </c>
      <c r="K40" s="31">
        <v>15.53</v>
      </c>
      <c r="L40" s="69">
        <v>1326</v>
      </c>
      <c r="M40" s="31">
        <v>38.07</v>
      </c>
      <c r="N40" s="69">
        <v>143</v>
      </c>
      <c r="O40" s="31">
        <v>4.11</v>
      </c>
      <c r="Q40" s="108" t="s">
        <v>25</v>
      </c>
      <c r="R40" s="32">
        <v>79.6</v>
      </c>
      <c r="S40" s="32">
        <v>0.9</v>
      </c>
      <c r="T40" s="32">
        <v>19.49</v>
      </c>
      <c r="U40" s="32">
        <v>40.79</v>
      </c>
      <c r="Y40" s="31" t="s">
        <v>8</v>
      </c>
      <c r="Z40" s="150">
        <v>16825</v>
      </c>
      <c r="AA40" s="140">
        <v>3059</v>
      </c>
      <c r="AB40" s="132">
        <v>18.18</v>
      </c>
      <c r="AC40" s="32">
        <v>204</v>
      </c>
      <c r="AD40" s="32">
        <v>1.21</v>
      </c>
      <c r="AE40" s="32">
        <v>2363</v>
      </c>
      <c r="AF40" s="32">
        <v>14.04</v>
      </c>
      <c r="AG40" s="32">
        <v>3635</v>
      </c>
      <c r="AH40" s="32">
        <v>21.6</v>
      </c>
      <c r="AI40" s="32">
        <v>6714</v>
      </c>
      <c r="AJ40" s="32">
        <v>39.9</v>
      </c>
      <c r="AK40" s="32">
        <v>850</v>
      </c>
      <c r="AL40" s="32">
        <v>5.05</v>
      </c>
      <c r="AM40">
        <v>4.36</v>
      </c>
      <c r="AN40" s="108" t="s">
        <v>25</v>
      </c>
      <c r="AO40" s="32">
        <v>75.93</v>
      </c>
      <c r="AP40" s="32">
        <v>1.33</v>
      </c>
      <c r="AQ40" s="32">
        <v>22.73</v>
      </c>
      <c r="AR40" s="32">
        <v>38.3</v>
      </c>
      <c r="AV40" s="31" t="s">
        <v>8</v>
      </c>
      <c r="AW40" s="151">
        <v>12096</v>
      </c>
      <c r="AX40" s="144">
        <v>1846</v>
      </c>
      <c r="AY40" s="134">
        <v>15.27</v>
      </c>
      <c r="AZ40" s="69">
        <v>100</v>
      </c>
      <c r="BA40" s="31">
        <v>0.83</v>
      </c>
      <c r="BB40" s="69">
        <v>1745</v>
      </c>
      <c r="BC40" s="31">
        <v>14.45</v>
      </c>
      <c r="BD40" s="69">
        <v>2950</v>
      </c>
      <c r="BE40" s="31">
        <v>24.33</v>
      </c>
      <c r="BF40" s="69">
        <v>4538</v>
      </c>
      <c r="BG40" s="31">
        <v>37.54</v>
      </c>
      <c r="BH40" s="69">
        <v>917</v>
      </c>
      <c r="BI40" s="31">
        <v>7.59</v>
      </c>
      <c r="BK40" s="111"/>
      <c r="BL40" s="32"/>
      <c r="BM40" s="32"/>
      <c r="BN40" s="32"/>
      <c r="BO40" s="32"/>
      <c r="BR40" s="93"/>
      <c r="BS40" s="47"/>
    </row>
    <row r="41" spans="2:71" ht="15">
      <c r="B41" s="32"/>
      <c r="C41" s="150"/>
      <c r="D41" s="140"/>
      <c r="E41" s="132"/>
      <c r="F41" s="32"/>
      <c r="G41" s="32"/>
      <c r="H41" s="32"/>
      <c r="I41" s="32"/>
      <c r="J41" s="32"/>
      <c r="K41" s="32"/>
      <c r="L41" s="32"/>
      <c r="M41" s="32"/>
      <c r="N41" s="32"/>
      <c r="O41" s="32"/>
      <c r="Q41" s="111"/>
      <c r="R41" s="32"/>
      <c r="S41" s="32"/>
      <c r="T41" s="32"/>
      <c r="U41" s="32"/>
      <c r="Y41" s="32"/>
      <c r="Z41" s="149"/>
      <c r="AB41" s="162"/>
      <c r="AN41" s="111"/>
      <c r="AO41" s="32"/>
      <c r="AP41" s="32"/>
      <c r="AQ41" s="32"/>
      <c r="AR41" s="32"/>
      <c r="AV41" s="32"/>
      <c r="AW41" s="150"/>
      <c r="AX41" s="140"/>
      <c r="AY41" s="1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K41" s="111"/>
      <c r="BL41" s="32"/>
      <c r="BM41" s="32"/>
      <c r="BN41" s="32"/>
      <c r="BO41" s="32"/>
      <c r="BP41" s="37"/>
      <c r="BS41" s="47"/>
    </row>
    <row r="42" spans="1:76" s="37" customFormat="1" ht="15">
      <c r="A42"/>
      <c r="B42" s="44" t="s">
        <v>23</v>
      </c>
      <c r="C42" s="150"/>
      <c r="D42" s="145" t="s">
        <v>15</v>
      </c>
      <c r="E42" s="132"/>
      <c r="F42" s="45" t="s">
        <v>16</v>
      </c>
      <c r="G42" s="89"/>
      <c r="H42" s="45" t="s">
        <v>17</v>
      </c>
      <c r="I42" s="89"/>
      <c r="J42" s="45" t="s">
        <v>18</v>
      </c>
      <c r="K42" s="89"/>
      <c r="L42" s="45" t="s">
        <v>19</v>
      </c>
      <c r="M42" s="89"/>
      <c r="N42" s="45" t="s">
        <v>24</v>
      </c>
      <c r="O42" s="89"/>
      <c r="P42"/>
      <c r="Q42" s="112"/>
      <c r="R42" s="89"/>
      <c r="S42" s="89"/>
      <c r="T42" s="89"/>
      <c r="U42" s="89"/>
      <c r="Y42" s="44" t="s">
        <v>23</v>
      </c>
      <c r="Z42" s="150"/>
      <c r="AA42" s="145" t="s">
        <v>15</v>
      </c>
      <c r="AB42" s="132"/>
      <c r="AC42" s="45" t="s">
        <v>16</v>
      </c>
      <c r="AD42" s="89"/>
      <c r="AE42" s="45" t="s">
        <v>17</v>
      </c>
      <c r="AF42" s="89"/>
      <c r="AG42" s="45" t="s">
        <v>18</v>
      </c>
      <c r="AH42" s="89"/>
      <c r="AI42" s="45" t="s">
        <v>19</v>
      </c>
      <c r="AJ42" s="89"/>
      <c r="AK42" s="45" t="s">
        <v>24</v>
      </c>
      <c r="AL42" s="89"/>
      <c r="AM42" s="43"/>
      <c r="AN42" s="112"/>
      <c r="AO42" s="89"/>
      <c r="AP42" s="89"/>
      <c r="AQ42" s="89"/>
      <c r="AR42" s="89"/>
      <c r="AV42" s="44" t="s">
        <v>23</v>
      </c>
      <c r="AW42" s="150"/>
      <c r="AX42" s="145" t="s">
        <v>15</v>
      </c>
      <c r="AY42" s="132"/>
      <c r="AZ42" s="45" t="s">
        <v>16</v>
      </c>
      <c r="BA42" s="89"/>
      <c r="BB42" s="45" t="s">
        <v>17</v>
      </c>
      <c r="BC42" s="89"/>
      <c r="BD42" s="45" t="s">
        <v>18</v>
      </c>
      <c r="BE42" s="89"/>
      <c r="BF42" s="45" t="s">
        <v>19</v>
      </c>
      <c r="BG42" s="89"/>
      <c r="BH42" s="45" t="s">
        <v>24</v>
      </c>
      <c r="BI42" s="89"/>
      <c r="BJ42" s="43"/>
      <c r="BK42" s="112"/>
      <c r="BL42" s="89"/>
      <c r="BM42" s="89"/>
      <c r="BN42" s="89"/>
      <c r="BO42" s="89"/>
      <c r="BP42"/>
      <c r="BR42" s="38" t="s">
        <v>21</v>
      </c>
      <c r="BS42" s="39" t="s">
        <v>15</v>
      </c>
      <c r="BT42" s="39" t="s">
        <v>16</v>
      </c>
      <c r="BU42" s="39" t="s">
        <v>17</v>
      </c>
      <c r="BV42" s="39" t="s">
        <v>18</v>
      </c>
      <c r="BW42" s="39" t="s">
        <v>19</v>
      </c>
      <c r="BX42" s="39" t="s">
        <v>24</v>
      </c>
    </row>
    <row r="43" spans="1:76" ht="15">
      <c r="A43" s="37"/>
      <c r="B43" s="32" t="s">
        <v>7</v>
      </c>
      <c r="C43" s="150">
        <v>26176</v>
      </c>
      <c r="D43" s="146">
        <v>18625</v>
      </c>
      <c r="E43" s="135">
        <v>71.15</v>
      </c>
      <c r="F43" s="136">
        <v>30</v>
      </c>
      <c r="G43" s="136">
        <v>0.11</v>
      </c>
      <c r="H43" s="136">
        <v>1141</v>
      </c>
      <c r="I43" s="136">
        <v>4.36</v>
      </c>
      <c r="J43" s="136">
        <v>5096</v>
      </c>
      <c r="K43" s="136">
        <v>19.47</v>
      </c>
      <c r="L43" s="136">
        <v>1281</v>
      </c>
      <c r="M43" s="136">
        <v>4.89</v>
      </c>
      <c r="N43" s="136">
        <v>3</v>
      </c>
      <c r="O43" s="136">
        <v>0.01</v>
      </c>
      <c r="P43" s="37"/>
      <c r="Q43" s="111"/>
      <c r="R43" s="32">
        <v>8540</v>
      </c>
      <c r="S43" s="32">
        <v>8514</v>
      </c>
      <c r="T43" s="32">
        <v>1143</v>
      </c>
      <c r="U43" s="32">
        <v>3370</v>
      </c>
      <c r="Y43" s="32" t="s">
        <v>7</v>
      </c>
      <c r="Z43" s="150">
        <v>119019</v>
      </c>
      <c r="AA43" s="146">
        <v>100541</v>
      </c>
      <c r="AB43" s="135">
        <v>84.47</v>
      </c>
      <c r="AC43" s="136">
        <v>154</v>
      </c>
      <c r="AD43" s="136">
        <v>0.13</v>
      </c>
      <c r="AE43" s="136">
        <v>5121</v>
      </c>
      <c r="AF43" s="136">
        <v>4.3</v>
      </c>
      <c r="AG43" s="136">
        <v>11377</v>
      </c>
      <c r="AH43" s="136">
        <v>9.56</v>
      </c>
      <c r="AI43" s="136">
        <v>1767</v>
      </c>
      <c r="AJ43" s="136">
        <v>1.48</v>
      </c>
      <c r="AK43" s="136">
        <v>59</v>
      </c>
      <c r="AL43" s="136">
        <v>0.05</v>
      </c>
      <c r="AM43">
        <v>0.02</v>
      </c>
      <c r="AN43" s="111"/>
      <c r="AO43" s="32">
        <v>44514</v>
      </c>
      <c r="AP43" s="32">
        <v>46920</v>
      </c>
      <c r="AQ43" s="32">
        <v>7503</v>
      </c>
      <c r="AR43" s="32">
        <v>18257</v>
      </c>
      <c r="AV43" s="32" t="s">
        <v>7</v>
      </c>
      <c r="AW43" s="150">
        <v>87550</v>
      </c>
      <c r="AX43" s="146">
        <v>70422</v>
      </c>
      <c r="AY43" s="135">
        <v>80.44</v>
      </c>
      <c r="AZ43" s="136">
        <v>94</v>
      </c>
      <c r="BA43" s="136">
        <v>0.11</v>
      </c>
      <c r="BB43" s="136">
        <v>3563</v>
      </c>
      <c r="BC43" s="136">
        <v>4.07</v>
      </c>
      <c r="BD43" s="136">
        <v>11798</v>
      </c>
      <c r="BE43" s="136">
        <v>13.48</v>
      </c>
      <c r="BF43" s="136">
        <v>889</v>
      </c>
      <c r="BG43" s="136">
        <v>1.02</v>
      </c>
      <c r="BH43" s="136">
        <v>784</v>
      </c>
      <c r="BI43" s="136">
        <v>0.9</v>
      </c>
      <c r="BK43" s="111"/>
      <c r="BL43" s="32">
        <v>29131</v>
      </c>
      <c r="BM43" s="32">
        <v>33517</v>
      </c>
      <c r="BN43" s="32">
        <v>6588</v>
      </c>
      <c r="BO43" s="32">
        <v>11469</v>
      </c>
      <c r="BR43" s="32" t="s">
        <v>7</v>
      </c>
      <c r="BS43" s="48">
        <v>82.72</v>
      </c>
      <c r="BT43" s="33">
        <v>0.01</v>
      </c>
      <c r="BU43" s="33">
        <v>4.15</v>
      </c>
      <c r="BV43" s="33">
        <v>12.21</v>
      </c>
      <c r="BW43" s="33">
        <v>0.6</v>
      </c>
      <c r="BX43" s="33">
        <v>0.3</v>
      </c>
    </row>
    <row r="44" spans="2:76" ht="15.75">
      <c r="B44" s="32" t="s">
        <v>6</v>
      </c>
      <c r="C44" s="150">
        <v>26181</v>
      </c>
      <c r="D44" s="146">
        <v>1310</v>
      </c>
      <c r="E44" s="135">
        <v>5</v>
      </c>
      <c r="F44" s="136">
        <v>685</v>
      </c>
      <c r="G44" s="136">
        <v>2.62</v>
      </c>
      <c r="H44" s="136">
        <v>4402</v>
      </c>
      <c r="I44" s="136">
        <v>16.81</v>
      </c>
      <c r="J44" s="136">
        <v>11798</v>
      </c>
      <c r="K44" s="136">
        <v>45.06</v>
      </c>
      <c r="L44" s="136">
        <v>7109</v>
      </c>
      <c r="M44" s="136">
        <v>27.15</v>
      </c>
      <c r="N44" s="136">
        <v>877</v>
      </c>
      <c r="O44" s="136">
        <v>3.35</v>
      </c>
      <c r="Q44" s="108"/>
      <c r="R44" s="32"/>
      <c r="S44" s="32"/>
      <c r="T44" s="32"/>
      <c r="U44" s="32"/>
      <c r="Y44" s="32" t="s">
        <v>6</v>
      </c>
      <c r="Z44" s="150">
        <v>119034</v>
      </c>
      <c r="AA44" s="146">
        <v>2461</v>
      </c>
      <c r="AB44" s="135">
        <v>2.07</v>
      </c>
      <c r="AC44" s="136">
        <v>271</v>
      </c>
      <c r="AD44" s="136">
        <v>0.23</v>
      </c>
      <c r="AE44" s="136">
        <v>10398</v>
      </c>
      <c r="AF44" s="136">
        <v>8.74</v>
      </c>
      <c r="AG44" s="136">
        <v>65552</v>
      </c>
      <c r="AH44" s="136">
        <v>55.07</v>
      </c>
      <c r="AI44" s="136">
        <v>37897</v>
      </c>
      <c r="AJ44" s="136">
        <v>31.84</v>
      </c>
      <c r="AK44" s="136">
        <v>2455</v>
      </c>
      <c r="AL44" s="136">
        <v>2.06</v>
      </c>
      <c r="AM44">
        <v>1.77</v>
      </c>
      <c r="AO44" s="32"/>
      <c r="AP44" s="32"/>
      <c r="AQ44" s="32"/>
      <c r="AR44" s="32"/>
      <c r="AV44" s="32" t="s">
        <v>6</v>
      </c>
      <c r="AW44" s="150">
        <v>87526</v>
      </c>
      <c r="AX44" s="146">
        <v>1271</v>
      </c>
      <c r="AY44" s="135">
        <v>1.45</v>
      </c>
      <c r="AZ44" s="136">
        <v>139</v>
      </c>
      <c r="BA44" s="136">
        <v>0.16</v>
      </c>
      <c r="BB44" s="136">
        <v>12096</v>
      </c>
      <c r="BC44" s="136">
        <v>13.82</v>
      </c>
      <c r="BD44" s="136">
        <v>47517</v>
      </c>
      <c r="BE44" s="136">
        <v>54.29</v>
      </c>
      <c r="BF44" s="136">
        <v>22740</v>
      </c>
      <c r="BG44" s="136">
        <v>25.98</v>
      </c>
      <c r="BH44" s="136">
        <v>3763</v>
      </c>
      <c r="BI44" s="136">
        <v>4.3</v>
      </c>
      <c r="BK44" s="108" t="s">
        <v>25</v>
      </c>
      <c r="BL44" s="32">
        <v>42.07</v>
      </c>
      <c r="BM44" s="32">
        <v>48.41</v>
      </c>
      <c r="BN44" s="32">
        <v>9.52</v>
      </c>
      <c r="BO44" s="32">
        <v>16.56</v>
      </c>
      <c r="BR44" s="32" t="s">
        <v>6</v>
      </c>
      <c r="BS44" s="48">
        <v>0.82</v>
      </c>
      <c r="BT44" s="33">
        <v>0.03</v>
      </c>
      <c r="BU44" s="33">
        <v>12.43</v>
      </c>
      <c r="BV44" s="33">
        <v>62.55</v>
      </c>
      <c r="BW44" s="33">
        <v>21.75</v>
      </c>
      <c r="BX44" s="33">
        <v>2.42</v>
      </c>
    </row>
    <row r="45" spans="2:76" ht="15.75">
      <c r="B45" s="31" t="s">
        <v>8</v>
      </c>
      <c r="C45" s="151">
        <v>52357</v>
      </c>
      <c r="D45" s="147">
        <v>19935</v>
      </c>
      <c r="E45" s="137">
        <v>38.08</v>
      </c>
      <c r="F45" s="138">
        <v>715</v>
      </c>
      <c r="G45" s="138">
        <v>1.37</v>
      </c>
      <c r="H45" s="138">
        <v>5543</v>
      </c>
      <c r="I45" s="138">
        <v>10.59</v>
      </c>
      <c r="J45" s="138">
        <v>16894</v>
      </c>
      <c r="K45" s="138">
        <v>32.27</v>
      </c>
      <c r="L45" s="138">
        <v>8390</v>
      </c>
      <c r="M45" s="138">
        <v>16.02</v>
      </c>
      <c r="N45" s="138">
        <v>880</v>
      </c>
      <c r="O45" s="138">
        <v>1.68</v>
      </c>
      <c r="Q45" s="165" t="s">
        <v>25</v>
      </c>
      <c r="R45" s="32">
        <v>46.93</v>
      </c>
      <c r="S45" s="32">
        <v>46.79</v>
      </c>
      <c r="T45" s="32">
        <v>6.28</v>
      </c>
      <c r="U45" s="32">
        <v>18.52</v>
      </c>
      <c r="Y45" s="31" t="s">
        <v>8</v>
      </c>
      <c r="Z45" s="151">
        <v>238053</v>
      </c>
      <c r="AA45" s="147">
        <v>103002</v>
      </c>
      <c r="AB45" s="137">
        <v>43.27</v>
      </c>
      <c r="AC45" s="138">
        <v>425</v>
      </c>
      <c r="AD45" s="138">
        <v>0.18</v>
      </c>
      <c r="AE45" s="138">
        <v>15519</v>
      </c>
      <c r="AF45" s="138">
        <v>6.52</v>
      </c>
      <c r="AG45" s="138">
        <v>76929</v>
      </c>
      <c r="AH45" s="138">
        <v>32.32</v>
      </c>
      <c r="AI45" s="138">
        <v>39664</v>
      </c>
      <c r="AJ45" s="138">
        <v>16.66</v>
      </c>
      <c r="AK45" s="138">
        <v>2514</v>
      </c>
      <c r="AL45" s="138">
        <v>1.06</v>
      </c>
      <c r="AM45">
        <v>0.89</v>
      </c>
      <c r="AN45" s="108" t="s">
        <v>25</v>
      </c>
      <c r="AO45" s="32">
        <v>44.99</v>
      </c>
      <c r="AP45" s="32">
        <v>47.42</v>
      </c>
      <c r="AQ45" s="32">
        <v>7.58</v>
      </c>
      <c r="AR45" s="32">
        <v>18.45</v>
      </c>
      <c r="AV45" s="31" t="s">
        <v>8</v>
      </c>
      <c r="AW45" s="151">
        <v>175076</v>
      </c>
      <c r="AX45" s="147">
        <v>71693</v>
      </c>
      <c r="AY45" s="137">
        <v>40.95</v>
      </c>
      <c r="AZ45" s="138">
        <v>233</v>
      </c>
      <c r="BA45" s="138">
        <v>0.13</v>
      </c>
      <c r="BB45" s="138">
        <v>15659</v>
      </c>
      <c r="BC45" s="138">
        <v>8.94</v>
      </c>
      <c r="BD45" s="138">
        <v>59315</v>
      </c>
      <c r="BE45" s="138">
        <v>33.88</v>
      </c>
      <c r="BF45" s="138">
        <v>23629</v>
      </c>
      <c r="BG45" s="138">
        <v>13.5</v>
      </c>
      <c r="BH45" s="138">
        <v>4547</v>
      </c>
      <c r="BI45" s="138">
        <v>2.6</v>
      </c>
      <c r="BK45" s="111"/>
      <c r="BL45" s="32"/>
      <c r="BM45" s="32"/>
      <c r="BN45" s="32"/>
      <c r="BO45" s="32"/>
      <c r="BR45" s="31" t="s">
        <v>8</v>
      </c>
      <c r="BS45" s="76">
        <v>42.92</v>
      </c>
      <c r="BT45" s="69">
        <v>0.02</v>
      </c>
      <c r="BU45" s="69">
        <v>8.17</v>
      </c>
      <c r="BV45" s="69">
        <v>36.67</v>
      </c>
      <c r="BW45" s="69">
        <v>10.88</v>
      </c>
      <c r="BX45" s="69">
        <v>1.33</v>
      </c>
    </row>
    <row r="46" spans="49:71" ht="12.75">
      <c r="AW46" s="47"/>
      <c r="BS46" s="47"/>
    </row>
    <row r="47" spans="48:76" s="40" customFormat="1" ht="12.75"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K47"/>
      <c r="BL47"/>
      <c r="BM47"/>
      <c r="BN47"/>
      <c r="BO47"/>
      <c r="BP47"/>
      <c r="BR47" s="41" t="s">
        <v>22</v>
      </c>
      <c r="BS47" s="42" t="s">
        <v>15</v>
      </c>
      <c r="BT47" s="42" t="s">
        <v>16</v>
      </c>
      <c r="BU47" s="42" t="s">
        <v>17</v>
      </c>
      <c r="BV47" s="42" t="s">
        <v>18</v>
      </c>
      <c r="BW47" s="42" t="s">
        <v>19</v>
      </c>
      <c r="BX47" s="42" t="s">
        <v>24</v>
      </c>
    </row>
    <row r="48" spans="1:76" ht="15.75">
      <c r="A48" s="30" t="s">
        <v>118</v>
      </c>
      <c r="AV48" s="30" t="s">
        <v>81</v>
      </c>
      <c r="AW48" s="47"/>
      <c r="AY48" s="46"/>
      <c r="BD48" s="30"/>
      <c r="BK48" s="40"/>
      <c r="BL48" s="40"/>
      <c r="BM48" s="40"/>
      <c r="BN48" s="40"/>
      <c r="BO48" s="40"/>
      <c r="BP48" s="40"/>
      <c r="BR48" s="116" t="s">
        <v>7</v>
      </c>
      <c r="BS48" s="48">
        <v>61.75</v>
      </c>
      <c r="BT48" s="33">
        <v>2.64</v>
      </c>
      <c r="BU48" s="33">
        <v>28.06</v>
      </c>
      <c r="BV48" s="33">
        <v>3.53</v>
      </c>
      <c r="BW48" s="33">
        <v>3.21</v>
      </c>
      <c r="BX48" s="33">
        <v>0.8</v>
      </c>
    </row>
    <row r="49" spans="48:76" ht="12.75">
      <c r="AV49" s="93"/>
      <c r="AW49" s="47"/>
      <c r="BR49" s="116" t="s">
        <v>6</v>
      </c>
      <c r="BS49" s="48">
        <v>0.01</v>
      </c>
      <c r="BT49" s="33">
        <v>0.08</v>
      </c>
      <c r="BU49" s="33">
        <v>7.48</v>
      </c>
      <c r="BV49" s="33">
        <v>26.35</v>
      </c>
      <c r="BW49" s="33">
        <v>56.79</v>
      </c>
      <c r="BX49" s="33">
        <v>9.29</v>
      </c>
    </row>
    <row r="50" spans="2:76" ht="12.75">
      <c r="B50" s="82"/>
      <c r="C50" s="148" t="s">
        <v>8</v>
      </c>
      <c r="D50" s="139" t="s">
        <v>15</v>
      </c>
      <c r="E50" s="82"/>
      <c r="F50" s="39" t="s">
        <v>16</v>
      </c>
      <c r="G50" s="82"/>
      <c r="H50" s="39" t="s">
        <v>17</v>
      </c>
      <c r="I50" s="82"/>
      <c r="J50" s="39" t="s">
        <v>18</v>
      </c>
      <c r="K50" s="82"/>
      <c r="L50" s="39" t="s">
        <v>19</v>
      </c>
      <c r="M50" s="82"/>
      <c r="N50" s="39" t="s">
        <v>24</v>
      </c>
      <c r="O50" s="82"/>
      <c r="Q50" s="82"/>
      <c r="R50" s="83" t="s">
        <v>37</v>
      </c>
      <c r="S50" s="82"/>
      <c r="T50" s="82"/>
      <c r="U50" s="82"/>
      <c r="AW50" s="47"/>
      <c r="BR50" s="31" t="s">
        <v>8</v>
      </c>
      <c r="BS50" s="76">
        <v>16.17</v>
      </c>
      <c r="BT50" s="69">
        <v>0.75</v>
      </c>
      <c r="BU50" s="69">
        <v>12.87</v>
      </c>
      <c r="BV50" s="69">
        <v>20.38</v>
      </c>
      <c r="BW50" s="69">
        <v>42.77</v>
      </c>
      <c r="BX50" s="69">
        <v>7.07</v>
      </c>
    </row>
    <row r="51" spans="2:71" ht="12.75">
      <c r="B51" s="38" t="s">
        <v>21</v>
      </c>
      <c r="C51" s="149"/>
      <c r="D51" s="116"/>
      <c r="E51" s="133" t="s">
        <v>25</v>
      </c>
      <c r="F51" s="32"/>
      <c r="G51" s="133" t="s">
        <v>25</v>
      </c>
      <c r="H51" s="32"/>
      <c r="I51" s="133" t="s">
        <v>25</v>
      </c>
      <c r="J51" s="32"/>
      <c r="K51" s="133" t="s">
        <v>25</v>
      </c>
      <c r="L51" s="32"/>
      <c r="M51" s="133" t="s">
        <v>25</v>
      </c>
      <c r="N51" s="32"/>
      <c r="O51" s="133" t="s">
        <v>25</v>
      </c>
      <c r="Q51" s="82"/>
      <c r="R51" s="83" t="s">
        <v>33</v>
      </c>
      <c r="S51" s="83" t="s">
        <v>35</v>
      </c>
      <c r="T51" s="83" t="s">
        <v>93</v>
      </c>
      <c r="U51" s="94" t="s">
        <v>47</v>
      </c>
      <c r="AV51" s="38" t="s">
        <v>21</v>
      </c>
      <c r="AW51" s="39" t="s">
        <v>15</v>
      </c>
      <c r="AX51" s="39" t="s">
        <v>16</v>
      </c>
      <c r="AY51" s="39" t="s">
        <v>17</v>
      </c>
      <c r="AZ51" s="39" t="s">
        <v>18</v>
      </c>
      <c r="BA51" s="39" t="s">
        <v>19</v>
      </c>
      <c r="BB51" s="39" t="s">
        <v>24</v>
      </c>
      <c r="BC51" s="37"/>
      <c r="BD51" s="37"/>
      <c r="BE51" s="37"/>
      <c r="BF51" s="121"/>
      <c r="BG51" s="121"/>
      <c r="BH51" s="121"/>
      <c r="BI51" s="37"/>
      <c r="BS51" s="47"/>
    </row>
    <row r="52" spans="2:76" s="43" customFormat="1" ht="12.75">
      <c r="B52" s="32" t="s">
        <v>7</v>
      </c>
      <c r="C52" s="150">
        <v>29510</v>
      </c>
      <c r="D52" s="140">
        <v>21399</v>
      </c>
      <c r="E52" s="132">
        <v>72.51</v>
      </c>
      <c r="F52" s="32">
        <v>5</v>
      </c>
      <c r="G52" s="32">
        <v>0.02</v>
      </c>
      <c r="H52" s="32">
        <v>652</v>
      </c>
      <c r="I52" s="32">
        <v>2.21</v>
      </c>
      <c r="J52" s="32">
        <v>6915</v>
      </c>
      <c r="K52" s="32">
        <v>23.43</v>
      </c>
      <c r="L52" s="32">
        <v>538</v>
      </c>
      <c r="M52" s="32">
        <v>1.82</v>
      </c>
      <c r="N52" s="32">
        <v>1</v>
      </c>
      <c r="O52" s="32">
        <v>0</v>
      </c>
      <c r="Q52" s="32"/>
      <c r="R52" s="89">
        <v>9147</v>
      </c>
      <c r="S52" s="89">
        <v>10313</v>
      </c>
      <c r="T52" s="89">
        <v>1554</v>
      </c>
      <c r="U52" s="164">
        <v>3847</v>
      </c>
      <c r="AV52" s="32" t="s">
        <v>7</v>
      </c>
      <c r="AW52" s="48">
        <v>68.78</v>
      </c>
      <c r="AX52" s="33">
        <v>0.05</v>
      </c>
      <c r="AY52" s="33">
        <v>7.2</v>
      </c>
      <c r="AZ52" s="33">
        <v>21.98</v>
      </c>
      <c r="BA52" s="33">
        <v>1.41</v>
      </c>
      <c r="BB52" s="33">
        <v>0.58</v>
      </c>
      <c r="BC52"/>
      <c r="BD52"/>
      <c r="BE52"/>
      <c r="BF52"/>
      <c r="BG52"/>
      <c r="BH52"/>
      <c r="BI52"/>
      <c r="BK52"/>
      <c r="BL52"/>
      <c r="BM52"/>
      <c r="BN52"/>
      <c r="BO52"/>
      <c r="BP52"/>
      <c r="BR52" s="44" t="s">
        <v>23</v>
      </c>
      <c r="BS52" s="45" t="s">
        <v>15</v>
      </c>
      <c r="BT52" s="45" t="s">
        <v>16</v>
      </c>
      <c r="BU52" s="45" t="s">
        <v>17</v>
      </c>
      <c r="BV52" s="45" t="s">
        <v>18</v>
      </c>
      <c r="BW52" s="45" t="s">
        <v>19</v>
      </c>
      <c r="BX52" s="45" t="s">
        <v>24</v>
      </c>
    </row>
    <row r="53" spans="2:76" ht="12.75">
      <c r="B53" s="32" t="s">
        <v>6</v>
      </c>
      <c r="C53" s="150">
        <v>27508</v>
      </c>
      <c r="D53" s="140">
        <v>1560</v>
      </c>
      <c r="E53" s="132">
        <v>5.67</v>
      </c>
      <c r="F53" s="32">
        <v>46</v>
      </c>
      <c r="G53" s="32">
        <v>0.17</v>
      </c>
      <c r="H53" s="32">
        <v>5464</v>
      </c>
      <c r="I53" s="32">
        <v>19.86</v>
      </c>
      <c r="J53" s="32">
        <v>13662</v>
      </c>
      <c r="K53" s="32">
        <v>49.67</v>
      </c>
      <c r="L53" s="32">
        <v>6501</v>
      </c>
      <c r="M53" s="32">
        <v>23.63</v>
      </c>
      <c r="N53" s="32">
        <v>275</v>
      </c>
      <c r="O53" s="32">
        <v>1</v>
      </c>
      <c r="Q53" s="32"/>
      <c r="R53" s="32"/>
      <c r="S53" s="32"/>
      <c r="T53" s="32"/>
      <c r="U53" s="32"/>
      <c r="AV53" s="32" t="s">
        <v>6</v>
      </c>
      <c r="AW53" s="48">
        <v>1.02</v>
      </c>
      <c r="AX53" s="33">
        <v>0.29</v>
      </c>
      <c r="AY53" s="33">
        <v>22.76</v>
      </c>
      <c r="AZ53" s="33">
        <v>49.49</v>
      </c>
      <c r="BA53" s="33">
        <v>20.02</v>
      </c>
      <c r="BB53" s="33">
        <v>6.43</v>
      </c>
      <c r="BF53" s="122"/>
      <c r="BG53" s="123"/>
      <c r="BH53" s="123"/>
      <c r="BK53" s="43"/>
      <c r="BL53" s="43"/>
      <c r="BM53" s="43"/>
      <c r="BN53" s="43"/>
      <c r="BO53" s="43"/>
      <c r="BP53" s="43"/>
      <c r="BR53" s="32" t="s">
        <v>7</v>
      </c>
      <c r="BS53" s="48">
        <v>80.14</v>
      </c>
      <c r="BT53" s="33">
        <v>0.09</v>
      </c>
      <c r="BU53" s="33">
        <v>4.75</v>
      </c>
      <c r="BV53" s="33">
        <v>13.7</v>
      </c>
      <c r="BW53" s="33">
        <v>0.99</v>
      </c>
      <c r="BX53" s="33">
        <v>0.32</v>
      </c>
    </row>
    <row r="54" spans="2:76" ht="15.75">
      <c r="B54" s="31" t="s">
        <v>8</v>
      </c>
      <c r="C54" s="151">
        <v>57018</v>
      </c>
      <c r="D54" s="141">
        <v>22959</v>
      </c>
      <c r="E54" s="134">
        <v>40.27</v>
      </c>
      <c r="F54" s="31">
        <v>51</v>
      </c>
      <c r="G54" s="31">
        <v>0.09</v>
      </c>
      <c r="H54" s="31">
        <v>6116</v>
      </c>
      <c r="I54" s="31">
        <v>10.73</v>
      </c>
      <c r="J54" s="31">
        <v>20577</v>
      </c>
      <c r="K54" s="31">
        <v>36.09</v>
      </c>
      <c r="L54" s="31">
        <v>7039</v>
      </c>
      <c r="M54" s="31">
        <v>12.35</v>
      </c>
      <c r="N54" s="31">
        <v>276</v>
      </c>
      <c r="O54" s="31">
        <v>0.48</v>
      </c>
      <c r="Q54" s="108" t="s">
        <v>25</v>
      </c>
      <c r="R54" s="32">
        <v>43.53</v>
      </c>
      <c r="S54" s="32">
        <v>49.08</v>
      </c>
      <c r="T54" s="32">
        <v>7.4</v>
      </c>
      <c r="U54" s="32">
        <v>18.31</v>
      </c>
      <c r="AV54" s="31" t="s">
        <v>8</v>
      </c>
      <c r="AW54" s="76">
        <v>35.9</v>
      </c>
      <c r="AX54" s="69">
        <v>0.16</v>
      </c>
      <c r="AY54" s="69">
        <v>14.75</v>
      </c>
      <c r="AZ54" s="69">
        <v>35.33</v>
      </c>
      <c r="BA54" s="69">
        <v>10.44</v>
      </c>
      <c r="BB54" s="69">
        <v>3.42</v>
      </c>
      <c r="BF54" s="122"/>
      <c r="BG54" s="123"/>
      <c r="BH54" s="123"/>
      <c r="BR54" s="32" t="s">
        <v>6</v>
      </c>
      <c r="BS54" s="48">
        <v>1</v>
      </c>
      <c r="BT54" s="33">
        <v>0.05</v>
      </c>
      <c r="BU54" s="33">
        <v>13.95</v>
      </c>
      <c r="BV54" s="33">
        <v>56.33</v>
      </c>
      <c r="BW54" s="33">
        <v>24.15</v>
      </c>
      <c r="BX54" s="33">
        <v>5.15</v>
      </c>
    </row>
    <row r="55" spans="2:76" ht="15">
      <c r="B55" s="32"/>
      <c r="C55" s="150"/>
      <c r="D55" s="14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97"/>
      <c r="Q55" s="111"/>
      <c r="R55" s="32"/>
      <c r="S55" s="32"/>
      <c r="T55" s="32"/>
      <c r="U55" s="32"/>
      <c r="AW55" s="47"/>
      <c r="BF55" s="122"/>
      <c r="BG55" s="124"/>
      <c r="BH55" s="124"/>
      <c r="BR55" s="31" t="s">
        <v>8</v>
      </c>
      <c r="BS55" s="76">
        <v>40.62</v>
      </c>
      <c r="BT55" s="69">
        <v>0.07</v>
      </c>
      <c r="BU55" s="69">
        <v>9.34</v>
      </c>
      <c r="BV55" s="69">
        <v>34.99</v>
      </c>
      <c r="BW55" s="69">
        <v>12.55</v>
      </c>
      <c r="BX55" s="69">
        <v>2.73</v>
      </c>
    </row>
    <row r="56" spans="2:71" ht="15">
      <c r="B56" s="41" t="s">
        <v>22</v>
      </c>
      <c r="C56" s="150"/>
      <c r="D56" s="142" t="s">
        <v>15</v>
      </c>
      <c r="E56" s="87"/>
      <c r="F56" s="42" t="s">
        <v>16</v>
      </c>
      <c r="G56" s="87"/>
      <c r="H56" s="42" t="s">
        <v>17</v>
      </c>
      <c r="I56" s="87"/>
      <c r="J56" s="42" t="s">
        <v>18</v>
      </c>
      <c r="K56" s="87"/>
      <c r="L56" s="42" t="s">
        <v>19</v>
      </c>
      <c r="M56" s="87"/>
      <c r="N56" s="42" t="s">
        <v>24</v>
      </c>
      <c r="O56" s="87"/>
      <c r="P56" s="99"/>
      <c r="Q56" s="110"/>
      <c r="R56" s="87"/>
      <c r="S56" s="87"/>
      <c r="T56" s="87"/>
      <c r="U56" s="87"/>
      <c r="AV56" s="41" t="s">
        <v>22</v>
      </c>
      <c r="AW56" s="42" t="s">
        <v>15</v>
      </c>
      <c r="AX56" s="42" t="s">
        <v>16</v>
      </c>
      <c r="AY56" s="42" t="s">
        <v>17</v>
      </c>
      <c r="AZ56" s="42" t="s">
        <v>18</v>
      </c>
      <c r="BA56" s="42" t="s">
        <v>19</v>
      </c>
      <c r="BB56" s="42" t="s">
        <v>24</v>
      </c>
      <c r="BC56" s="40"/>
      <c r="BD56" s="40"/>
      <c r="BE56" s="40"/>
      <c r="BF56" s="122"/>
      <c r="BG56" s="123"/>
      <c r="BH56" s="123"/>
      <c r="BI56" s="40"/>
      <c r="BS56" s="47"/>
    </row>
    <row r="57" spans="2:71" ht="15">
      <c r="B57" s="32" t="s">
        <v>7</v>
      </c>
      <c r="C57" s="150">
        <v>1375</v>
      </c>
      <c r="D57" s="143">
        <v>725</v>
      </c>
      <c r="E57" s="132">
        <v>52.73</v>
      </c>
      <c r="F57" s="33">
        <v>27</v>
      </c>
      <c r="G57" s="32">
        <v>1.96</v>
      </c>
      <c r="H57" s="33">
        <v>383</v>
      </c>
      <c r="I57" s="32">
        <v>27.85</v>
      </c>
      <c r="J57" s="33">
        <v>71</v>
      </c>
      <c r="K57" s="32">
        <v>5.16</v>
      </c>
      <c r="L57" s="33">
        <v>158</v>
      </c>
      <c r="M57" s="32">
        <v>11.49</v>
      </c>
      <c r="N57" s="33">
        <v>11</v>
      </c>
      <c r="O57" s="32">
        <v>0.8</v>
      </c>
      <c r="P57" s="99"/>
      <c r="Q57" s="111"/>
      <c r="R57" s="32">
        <v>541</v>
      </c>
      <c r="S57" s="32">
        <v>3</v>
      </c>
      <c r="T57" s="131">
        <v>159</v>
      </c>
      <c r="U57" s="131">
        <v>279</v>
      </c>
      <c r="AV57" s="32" t="s">
        <v>7</v>
      </c>
      <c r="AW57" s="48">
        <v>44.09</v>
      </c>
      <c r="AX57" s="33">
        <v>7.38</v>
      </c>
      <c r="AY57" s="33">
        <v>31.69</v>
      </c>
      <c r="AZ57" s="33">
        <v>5.92</v>
      </c>
      <c r="BA57" s="33">
        <v>10.56</v>
      </c>
      <c r="BB57" s="33">
        <v>0.36</v>
      </c>
      <c r="BE57" s="55"/>
      <c r="BF57" s="122"/>
      <c r="BG57" s="123"/>
      <c r="BH57" s="123"/>
      <c r="BS57" s="47"/>
    </row>
    <row r="58" spans="2:71" ht="15.75">
      <c r="B58" s="32" t="s">
        <v>6</v>
      </c>
      <c r="C58" s="150">
        <v>3385</v>
      </c>
      <c r="D58" s="143">
        <v>1</v>
      </c>
      <c r="E58" s="132">
        <v>0.03</v>
      </c>
      <c r="F58" s="33">
        <v>0</v>
      </c>
      <c r="G58" s="32">
        <v>0</v>
      </c>
      <c r="H58" s="33">
        <v>578</v>
      </c>
      <c r="I58" s="32">
        <v>17.08</v>
      </c>
      <c r="J58" s="33">
        <v>875</v>
      </c>
      <c r="K58" s="32">
        <v>25.85</v>
      </c>
      <c r="L58" s="33">
        <v>1739</v>
      </c>
      <c r="M58" s="32">
        <v>51.37</v>
      </c>
      <c r="N58" s="33">
        <v>192</v>
      </c>
      <c r="O58" s="32">
        <v>5.67</v>
      </c>
      <c r="P58" s="102"/>
      <c r="R58" s="32"/>
      <c r="S58" s="32"/>
      <c r="T58" s="32"/>
      <c r="U58" s="131"/>
      <c r="AV58" s="32" t="s">
        <v>6</v>
      </c>
      <c r="AW58" s="48">
        <v>0.03</v>
      </c>
      <c r="AX58" s="33">
        <v>0.32</v>
      </c>
      <c r="AY58" s="33">
        <v>18.01</v>
      </c>
      <c r="AZ58" s="33">
        <v>33.87</v>
      </c>
      <c r="BA58" s="33">
        <v>38.76</v>
      </c>
      <c r="BB58" s="33">
        <v>9.02</v>
      </c>
      <c r="BE58" s="55"/>
      <c r="BF58" s="122"/>
      <c r="BG58" s="124"/>
      <c r="BH58" s="124"/>
      <c r="BR58" s="30" t="s">
        <v>48</v>
      </c>
      <c r="BS58" s="47"/>
    </row>
    <row r="59" spans="1:71" ht="15.75">
      <c r="A59" s="40"/>
      <c r="B59" s="31" t="s">
        <v>8</v>
      </c>
      <c r="C59" s="151">
        <v>4760</v>
      </c>
      <c r="D59" s="144">
        <v>726</v>
      </c>
      <c r="E59" s="134">
        <v>15.25</v>
      </c>
      <c r="F59" s="69">
        <v>27</v>
      </c>
      <c r="G59" s="31">
        <v>0.57</v>
      </c>
      <c r="H59" s="69">
        <v>961</v>
      </c>
      <c r="I59" s="31">
        <v>20.19</v>
      </c>
      <c r="J59" s="69">
        <v>946</v>
      </c>
      <c r="K59" s="31">
        <v>19.87</v>
      </c>
      <c r="L59" s="69">
        <v>1897</v>
      </c>
      <c r="M59" s="31">
        <v>39.85</v>
      </c>
      <c r="N59" s="69">
        <v>203</v>
      </c>
      <c r="O59" s="31">
        <v>4.26</v>
      </c>
      <c r="P59" s="55"/>
      <c r="Q59" s="108" t="s">
        <v>25</v>
      </c>
      <c r="R59" s="32">
        <v>76.96</v>
      </c>
      <c r="S59" s="32">
        <v>0.43</v>
      </c>
      <c r="T59" s="32">
        <v>22.62</v>
      </c>
      <c r="U59" s="32">
        <v>39.69</v>
      </c>
      <c r="AV59" s="31" t="s">
        <v>8</v>
      </c>
      <c r="AW59" s="76">
        <v>13.02</v>
      </c>
      <c r="AX59" s="69">
        <v>2.4</v>
      </c>
      <c r="AY59" s="69">
        <v>22.05</v>
      </c>
      <c r="AZ59" s="69">
        <v>25.63</v>
      </c>
      <c r="BA59" s="69">
        <v>30.44</v>
      </c>
      <c r="BB59" s="69">
        <v>6.46</v>
      </c>
      <c r="BS59" s="47"/>
    </row>
    <row r="60" spans="1:83" s="37" customFormat="1" ht="15">
      <c r="A60"/>
      <c r="B60" s="32"/>
      <c r="C60" s="150"/>
      <c r="D60" s="140"/>
      <c r="E60" s="1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104"/>
      <c r="Q60" s="111"/>
      <c r="R60" s="32"/>
      <c r="S60" s="32"/>
      <c r="T60" s="32"/>
      <c r="U60" s="32"/>
      <c r="AV60"/>
      <c r="AW60" s="47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R60" s="38" t="s">
        <v>21</v>
      </c>
      <c r="BS60" s="39" t="s">
        <v>15</v>
      </c>
      <c r="BT60" s="39" t="s">
        <v>16</v>
      </c>
      <c r="BU60" s="39" t="s">
        <v>17</v>
      </c>
      <c r="BV60" s="39" t="s">
        <v>18</v>
      </c>
      <c r="BW60" s="39" t="s">
        <v>19</v>
      </c>
      <c r="BX60" s="39" t="s">
        <v>24</v>
      </c>
      <c r="BY60" s="81" t="s">
        <v>8</v>
      </c>
      <c r="BZ60" s="82"/>
      <c r="CA60" s="82"/>
      <c r="CB60" s="92" t="s">
        <v>37</v>
      </c>
      <c r="CC60" s="90"/>
      <c r="CD60" s="91"/>
      <c r="CE60" s="82"/>
    </row>
    <row r="61" spans="2:83" ht="15">
      <c r="B61" s="44" t="s">
        <v>23</v>
      </c>
      <c r="C61" s="150"/>
      <c r="D61" s="145" t="s">
        <v>15</v>
      </c>
      <c r="E61" s="132"/>
      <c r="F61" s="45" t="s">
        <v>16</v>
      </c>
      <c r="G61" s="89"/>
      <c r="H61" s="45" t="s">
        <v>17</v>
      </c>
      <c r="I61" s="89"/>
      <c r="J61" s="45" t="s">
        <v>18</v>
      </c>
      <c r="K61" s="89"/>
      <c r="L61" s="45" t="s">
        <v>19</v>
      </c>
      <c r="M61" s="89"/>
      <c r="N61" s="45" t="s">
        <v>24</v>
      </c>
      <c r="O61" s="89"/>
      <c r="P61" s="105"/>
      <c r="Q61" s="112"/>
      <c r="R61" s="89"/>
      <c r="S61" s="89"/>
      <c r="T61" s="89"/>
      <c r="U61" s="89"/>
      <c r="AV61" s="44" t="s">
        <v>23</v>
      </c>
      <c r="AW61" s="45" t="s">
        <v>15</v>
      </c>
      <c r="AX61" s="45" t="s">
        <v>16</v>
      </c>
      <c r="AY61" s="45" t="s">
        <v>17</v>
      </c>
      <c r="AZ61" s="45" t="s">
        <v>18</v>
      </c>
      <c r="BA61" s="45" t="s">
        <v>19</v>
      </c>
      <c r="BB61" s="45" t="s">
        <v>24</v>
      </c>
      <c r="BC61" s="43"/>
      <c r="BD61" s="43"/>
      <c r="BE61" s="43"/>
      <c r="BF61" s="43"/>
      <c r="BG61" s="43"/>
      <c r="BH61" s="43"/>
      <c r="BI61" s="43"/>
      <c r="BJ61" s="37"/>
      <c r="BK61" s="37"/>
      <c r="BL61" s="37"/>
      <c r="BM61" s="37"/>
      <c r="BN61" s="37"/>
      <c r="BO61" s="37"/>
      <c r="BP61" s="37"/>
      <c r="BR61" s="32" t="s">
        <v>7</v>
      </c>
      <c r="BS61" s="48">
        <v>83934</v>
      </c>
      <c r="BT61" s="61">
        <v>15</v>
      </c>
      <c r="BU61" s="61">
        <v>4215</v>
      </c>
      <c r="BV61" s="61">
        <v>12387</v>
      </c>
      <c r="BW61" s="61">
        <v>612</v>
      </c>
      <c r="BX61" s="61">
        <v>306</v>
      </c>
      <c r="BY61" s="113">
        <v>101469</v>
      </c>
      <c r="CA61" s="32"/>
      <c r="CB61" s="83" t="s">
        <v>33</v>
      </c>
      <c r="CC61" s="83" t="s">
        <v>35</v>
      </c>
      <c r="CD61" s="83" t="s">
        <v>36</v>
      </c>
      <c r="CE61" s="94" t="s">
        <v>47</v>
      </c>
    </row>
    <row r="62" spans="2:83" ht="15">
      <c r="B62" s="32" t="s">
        <v>7</v>
      </c>
      <c r="C62" s="150">
        <v>30885</v>
      </c>
      <c r="D62" s="146">
        <v>22124</v>
      </c>
      <c r="E62" s="135">
        <v>71.63</v>
      </c>
      <c r="F62" s="136">
        <v>32</v>
      </c>
      <c r="G62" s="136">
        <v>0.1</v>
      </c>
      <c r="H62" s="136">
        <v>1035</v>
      </c>
      <c r="I62" s="136">
        <v>3.35</v>
      </c>
      <c r="J62" s="136">
        <v>6986</v>
      </c>
      <c r="K62" s="136">
        <v>22.62</v>
      </c>
      <c r="L62" s="136">
        <v>696</v>
      </c>
      <c r="M62" s="136">
        <v>2.25</v>
      </c>
      <c r="N62" s="136">
        <v>12</v>
      </c>
      <c r="O62" s="136">
        <v>0.04</v>
      </c>
      <c r="P62" s="105"/>
      <c r="Q62" s="111"/>
      <c r="R62" s="32">
        <v>9688</v>
      </c>
      <c r="S62" s="32">
        <v>10316</v>
      </c>
      <c r="T62" s="32">
        <v>1713</v>
      </c>
      <c r="U62" s="32">
        <v>4126</v>
      </c>
      <c r="AV62" s="32" t="s">
        <v>7</v>
      </c>
      <c r="AW62" s="48">
        <v>67.81</v>
      </c>
      <c r="AX62" s="33">
        <v>0.33</v>
      </c>
      <c r="AY62" s="33">
        <v>8.17</v>
      </c>
      <c r="AZ62" s="33">
        <v>21.35</v>
      </c>
      <c r="BA62" s="33">
        <v>1.77</v>
      </c>
      <c r="BB62" s="33">
        <v>0.57</v>
      </c>
      <c r="BR62" s="32" t="s">
        <v>6</v>
      </c>
      <c r="BS62" s="48">
        <v>784</v>
      </c>
      <c r="BT62" s="61">
        <v>29</v>
      </c>
      <c r="BU62" s="61">
        <v>11918</v>
      </c>
      <c r="BV62" s="61">
        <v>59991</v>
      </c>
      <c r="BW62" s="61">
        <v>20859</v>
      </c>
      <c r="BX62" s="61">
        <v>2324</v>
      </c>
      <c r="BY62" s="113">
        <v>95905</v>
      </c>
      <c r="CA62" s="32"/>
      <c r="CB62" s="32">
        <v>26889</v>
      </c>
      <c r="CC62" s="32">
        <v>33775</v>
      </c>
      <c r="CD62" s="32">
        <v>3823</v>
      </c>
      <c r="CE62" s="32">
        <v>10001</v>
      </c>
    </row>
    <row r="63" spans="2:83" ht="15.75">
      <c r="B63" s="32" t="s">
        <v>6</v>
      </c>
      <c r="C63" s="150">
        <v>30893</v>
      </c>
      <c r="D63" s="146">
        <v>1561</v>
      </c>
      <c r="E63" s="135">
        <v>5.05</v>
      </c>
      <c r="F63" s="136">
        <v>46</v>
      </c>
      <c r="G63" s="136">
        <v>0.15</v>
      </c>
      <c r="H63" s="136">
        <v>6042</v>
      </c>
      <c r="I63" s="136">
        <v>19.56</v>
      </c>
      <c r="J63" s="136">
        <v>14537</v>
      </c>
      <c r="K63" s="136">
        <v>47.06</v>
      </c>
      <c r="L63" s="136">
        <v>8240</v>
      </c>
      <c r="M63" s="136">
        <v>26.67</v>
      </c>
      <c r="N63" s="136">
        <v>467</v>
      </c>
      <c r="O63" s="136">
        <v>1.51</v>
      </c>
      <c r="P63" s="102"/>
      <c r="R63" s="32"/>
      <c r="S63" s="32"/>
      <c r="T63" s="32"/>
      <c r="U63" s="32"/>
      <c r="AV63" s="32" t="s">
        <v>6</v>
      </c>
      <c r="AW63" s="48">
        <v>0.93</v>
      </c>
      <c r="AX63" s="33">
        <v>0.29</v>
      </c>
      <c r="AY63" s="33">
        <v>22.31</v>
      </c>
      <c r="AZ63" s="33">
        <v>48.02</v>
      </c>
      <c r="BA63" s="33">
        <v>21.78</v>
      </c>
      <c r="BB63" s="33">
        <v>6.67</v>
      </c>
      <c r="BR63" s="31" t="s">
        <v>8</v>
      </c>
      <c r="BS63" s="76">
        <v>84718</v>
      </c>
      <c r="BT63" s="69">
        <v>44</v>
      </c>
      <c r="BU63" s="69">
        <v>16133</v>
      </c>
      <c r="BV63" s="69">
        <v>72378</v>
      </c>
      <c r="BW63" s="69">
        <v>21471</v>
      </c>
      <c r="BX63" s="69">
        <v>2630</v>
      </c>
      <c r="BY63" s="32">
        <v>197374</v>
      </c>
      <c r="CA63" s="108" t="s">
        <v>25</v>
      </c>
      <c r="CB63" s="32">
        <v>41.7</v>
      </c>
      <c r="CC63" s="32">
        <v>52.37</v>
      </c>
      <c r="CD63" s="32">
        <v>5.93</v>
      </c>
      <c r="CE63" s="32">
        <v>15.51</v>
      </c>
    </row>
    <row r="64" spans="1:79" ht="15.75">
      <c r="A64" s="43"/>
      <c r="B64" s="31" t="s">
        <v>8</v>
      </c>
      <c r="C64" s="151">
        <v>61778</v>
      </c>
      <c r="D64" s="147">
        <v>23685</v>
      </c>
      <c r="E64" s="137">
        <v>38.34</v>
      </c>
      <c r="F64" s="138">
        <v>78</v>
      </c>
      <c r="G64" s="138">
        <v>0.13</v>
      </c>
      <c r="H64" s="138">
        <v>7077</v>
      </c>
      <c r="I64" s="138">
        <v>11.46</v>
      </c>
      <c r="J64" s="138">
        <v>21523</v>
      </c>
      <c r="K64" s="138">
        <v>34.84</v>
      </c>
      <c r="L64" s="138">
        <v>8936</v>
      </c>
      <c r="M64" s="138">
        <v>14.46</v>
      </c>
      <c r="N64" s="138">
        <v>479</v>
      </c>
      <c r="O64" s="138">
        <v>0.78</v>
      </c>
      <c r="P64" s="105"/>
      <c r="Q64" s="108" t="s">
        <v>25</v>
      </c>
      <c r="R64" s="32">
        <v>44.61</v>
      </c>
      <c r="S64" s="32">
        <v>47.5</v>
      </c>
      <c r="T64" s="32">
        <v>7.89</v>
      </c>
      <c r="U64" s="32">
        <v>19</v>
      </c>
      <c r="AV64" s="31" t="s">
        <v>8</v>
      </c>
      <c r="AW64" s="76">
        <v>34.37</v>
      </c>
      <c r="AX64" s="69">
        <v>0.31</v>
      </c>
      <c r="AY64" s="69">
        <v>15.24</v>
      </c>
      <c r="AZ64" s="69">
        <v>34.68</v>
      </c>
      <c r="BA64" s="69">
        <v>11.78</v>
      </c>
      <c r="BB64" s="69">
        <v>3.62</v>
      </c>
      <c r="BS64" s="47"/>
      <c r="CA64" s="109"/>
    </row>
    <row r="65" spans="1:83" s="40" customFormat="1" ht="15">
      <c r="A65"/>
      <c r="B65" s="106"/>
      <c r="C65" s="107"/>
      <c r="D65" s="107"/>
      <c r="E65" s="107"/>
      <c r="F65" s="107"/>
      <c r="G65" s="107"/>
      <c r="H65" s="107"/>
      <c r="I65" s="55"/>
      <c r="J65" s="55"/>
      <c r="K65" s="107"/>
      <c r="L65" s="107"/>
      <c r="M65" s="107"/>
      <c r="N65" s="107"/>
      <c r="O65" s="107"/>
      <c r="P65" s="107"/>
      <c r="Q65" s="55"/>
      <c r="R65"/>
      <c r="S65"/>
      <c r="T65"/>
      <c r="AV65"/>
      <c r="AW65" s="47"/>
      <c r="AX65"/>
      <c r="AY65"/>
      <c r="AZ65"/>
      <c r="BA65"/>
      <c r="BB65"/>
      <c r="BC65"/>
      <c r="BD65"/>
      <c r="BE65"/>
      <c r="BF65"/>
      <c r="BG65" s="47"/>
      <c r="BH65"/>
      <c r="BI65"/>
      <c r="BJ65"/>
      <c r="BK65"/>
      <c r="BL65"/>
      <c r="BM65"/>
      <c r="BN65"/>
      <c r="BO65"/>
      <c r="BP65"/>
      <c r="BR65" s="41" t="s">
        <v>22</v>
      </c>
      <c r="BS65" s="42" t="s">
        <v>15</v>
      </c>
      <c r="BT65" s="42" t="s">
        <v>16</v>
      </c>
      <c r="BU65" s="42" t="s">
        <v>17</v>
      </c>
      <c r="BV65" s="42" t="s">
        <v>18</v>
      </c>
      <c r="BW65" s="42" t="s">
        <v>19</v>
      </c>
      <c r="BX65" s="84" t="s">
        <v>24</v>
      </c>
      <c r="BY65" s="32"/>
      <c r="BZ65" s="87"/>
      <c r="CA65" s="110"/>
      <c r="CB65" s="87"/>
      <c r="CC65" s="87"/>
      <c r="CD65" s="87"/>
      <c r="CE65" s="87"/>
    </row>
    <row r="66" spans="2:83" ht="15">
      <c r="B66" s="55"/>
      <c r="C66" s="98"/>
      <c r="D66" s="105"/>
      <c r="E66" s="105"/>
      <c r="F66" s="105"/>
      <c r="G66" s="105"/>
      <c r="H66" s="105"/>
      <c r="I66" s="55"/>
      <c r="J66" s="55"/>
      <c r="K66" s="105"/>
      <c r="L66" s="105"/>
      <c r="M66" s="105"/>
      <c r="N66" s="105"/>
      <c r="O66" s="105"/>
      <c r="P66" s="105"/>
      <c r="Q66" s="55"/>
      <c r="AW66" s="47"/>
      <c r="BJ66" s="40"/>
      <c r="BK66" s="40"/>
      <c r="BL66" s="40"/>
      <c r="BM66" s="40"/>
      <c r="BN66" s="40"/>
      <c r="BO66" s="40"/>
      <c r="BP66" s="40"/>
      <c r="BR66" s="32" t="s">
        <v>7</v>
      </c>
      <c r="BS66" s="48">
        <v>2152</v>
      </c>
      <c r="BT66" s="33">
        <v>92</v>
      </c>
      <c r="BU66" s="33">
        <v>978</v>
      </c>
      <c r="BV66" s="33">
        <v>123</v>
      </c>
      <c r="BW66" s="33">
        <v>112</v>
      </c>
      <c r="BX66" s="85">
        <v>28</v>
      </c>
      <c r="BY66" s="32">
        <v>3485</v>
      </c>
      <c r="CA66" s="111"/>
      <c r="CB66" s="32">
        <v>1167</v>
      </c>
      <c r="CC66" s="114">
        <v>0</v>
      </c>
      <c r="CD66" s="32">
        <v>321</v>
      </c>
      <c r="CE66" s="32">
        <v>633</v>
      </c>
    </row>
    <row r="67" spans="1:83" ht="15.75">
      <c r="A67" s="30" t="s">
        <v>121</v>
      </c>
      <c r="P67" s="105"/>
      <c r="Q67" s="55"/>
      <c r="AV67" s="30" t="s">
        <v>82</v>
      </c>
      <c r="AW67" s="47"/>
      <c r="BR67" s="32" t="s">
        <v>6</v>
      </c>
      <c r="BS67" s="48">
        <v>1</v>
      </c>
      <c r="BT67" s="33">
        <v>8</v>
      </c>
      <c r="BU67" s="33">
        <v>735</v>
      </c>
      <c r="BV67" s="33">
        <v>2590</v>
      </c>
      <c r="BW67" s="33">
        <v>5582</v>
      </c>
      <c r="BX67" s="85">
        <v>913</v>
      </c>
      <c r="BY67" s="32">
        <v>9829</v>
      </c>
      <c r="CA67" s="108" t="s">
        <v>25</v>
      </c>
      <c r="CB67" s="32">
        <v>55.02</v>
      </c>
      <c r="CC67" s="114">
        <v>0</v>
      </c>
      <c r="CD67" s="32">
        <v>15.13</v>
      </c>
      <c r="CE67" s="32">
        <v>29.84</v>
      </c>
    </row>
    <row r="68" spans="16:83" ht="15">
      <c r="P68" s="102"/>
      <c r="Q68" s="55"/>
      <c r="AW68" s="47"/>
      <c r="BR68" s="31" t="s">
        <v>8</v>
      </c>
      <c r="BS68" s="76">
        <v>2153</v>
      </c>
      <c r="BT68" s="69">
        <v>100</v>
      </c>
      <c r="BU68" s="69">
        <v>1713</v>
      </c>
      <c r="BV68" s="69">
        <v>2713</v>
      </c>
      <c r="BW68" s="69">
        <v>5694</v>
      </c>
      <c r="BX68" s="86">
        <v>941</v>
      </c>
      <c r="BY68" s="32">
        <v>13314</v>
      </c>
      <c r="CA68" s="111"/>
      <c r="CB68" s="32"/>
      <c r="CC68" s="32"/>
      <c r="CD68" s="32"/>
      <c r="CE68" s="32"/>
    </row>
    <row r="69" spans="2:79" ht="15">
      <c r="B69" s="82"/>
      <c r="C69" s="148" t="s">
        <v>8</v>
      </c>
      <c r="D69" s="139" t="s">
        <v>15</v>
      </c>
      <c r="E69" s="82"/>
      <c r="F69" s="39" t="s">
        <v>16</v>
      </c>
      <c r="G69" s="82"/>
      <c r="H69" s="39" t="s">
        <v>17</v>
      </c>
      <c r="I69" s="82"/>
      <c r="J69" s="39" t="s">
        <v>18</v>
      </c>
      <c r="K69" s="82"/>
      <c r="L69" s="39" t="s">
        <v>19</v>
      </c>
      <c r="M69" s="82"/>
      <c r="N69" s="39" t="s">
        <v>24</v>
      </c>
      <c r="O69" s="82"/>
      <c r="Q69" s="82"/>
      <c r="R69" s="83" t="s">
        <v>37</v>
      </c>
      <c r="S69" s="82"/>
      <c r="T69" s="82"/>
      <c r="U69" s="82"/>
      <c r="AV69" s="38" t="s">
        <v>21</v>
      </c>
      <c r="AW69" s="39" t="s">
        <v>15</v>
      </c>
      <c r="AX69" s="39" t="s">
        <v>16</v>
      </c>
      <c r="AY69" s="39" t="s">
        <v>17</v>
      </c>
      <c r="AZ69" s="39" t="s">
        <v>18</v>
      </c>
      <c r="BA69" s="39" t="s">
        <v>19</v>
      </c>
      <c r="BB69" s="39" t="s">
        <v>24</v>
      </c>
      <c r="BC69" s="81" t="s">
        <v>8</v>
      </c>
      <c r="BD69" s="82"/>
      <c r="BE69" s="82"/>
      <c r="BF69" s="83" t="s">
        <v>37</v>
      </c>
      <c r="BG69" s="82"/>
      <c r="BH69" s="82"/>
      <c r="BI69" s="82"/>
      <c r="BS69" s="62"/>
      <c r="BT69" s="3"/>
      <c r="BU69" s="3"/>
      <c r="BV69" s="3"/>
      <c r="BW69" s="3"/>
      <c r="BX69" s="3"/>
      <c r="CA69" s="109"/>
    </row>
    <row r="70" spans="1:83" s="43" customFormat="1" ht="15">
      <c r="A70"/>
      <c r="B70" s="38" t="s">
        <v>21</v>
      </c>
      <c r="C70" s="149"/>
      <c r="D70" s="116"/>
      <c r="E70" s="133" t="s">
        <v>25</v>
      </c>
      <c r="F70" s="32"/>
      <c r="G70" s="133" t="s">
        <v>25</v>
      </c>
      <c r="H70" s="32"/>
      <c r="I70" s="133" t="s">
        <v>25</v>
      </c>
      <c r="J70" s="32"/>
      <c r="K70" s="133" t="s">
        <v>25</v>
      </c>
      <c r="L70" s="32"/>
      <c r="M70" s="133" t="s">
        <v>25</v>
      </c>
      <c r="N70" s="32"/>
      <c r="O70" s="133" t="s">
        <v>25</v>
      </c>
      <c r="P70"/>
      <c r="Q70" s="82"/>
      <c r="R70" s="83" t="s">
        <v>33</v>
      </c>
      <c r="S70" s="83" t="s">
        <v>35</v>
      </c>
      <c r="T70" s="83" t="s">
        <v>93</v>
      </c>
      <c r="U70" s="94" t="s">
        <v>47</v>
      </c>
      <c r="AV70" s="32" t="s">
        <v>7</v>
      </c>
      <c r="AW70" s="48">
        <v>70963</v>
      </c>
      <c r="AX70" s="61">
        <v>47</v>
      </c>
      <c r="AY70" s="61">
        <v>7431</v>
      </c>
      <c r="AZ70" s="61">
        <v>22678</v>
      </c>
      <c r="BA70" s="61">
        <v>1459</v>
      </c>
      <c r="BB70" s="61">
        <v>596</v>
      </c>
      <c r="BC70" s="32">
        <v>103174</v>
      </c>
      <c r="BD70"/>
      <c r="BE70" s="32"/>
      <c r="BF70" s="83" t="s">
        <v>33</v>
      </c>
      <c r="BG70" s="83" t="s">
        <v>35</v>
      </c>
      <c r="BH70" s="83" t="s">
        <v>36</v>
      </c>
      <c r="BI70" s="94" t="s">
        <v>47</v>
      </c>
      <c r="BJ70"/>
      <c r="BK70"/>
      <c r="BL70"/>
      <c r="BM70"/>
      <c r="BN70"/>
      <c r="BO70"/>
      <c r="BP70"/>
      <c r="BR70" s="44" t="s">
        <v>23</v>
      </c>
      <c r="BS70" s="45" t="s">
        <v>15</v>
      </c>
      <c r="BT70" s="45" t="s">
        <v>16</v>
      </c>
      <c r="BU70" s="45" t="s">
        <v>17</v>
      </c>
      <c r="BV70" s="45" t="s">
        <v>18</v>
      </c>
      <c r="BW70" s="45" t="s">
        <v>19</v>
      </c>
      <c r="BX70" s="88" t="s">
        <v>24</v>
      </c>
      <c r="BY70" s="32"/>
      <c r="BZ70" s="89"/>
      <c r="CA70" s="112"/>
      <c r="CB70" s="89"/>
      <c r="CC70" s="89"/>
      <c r="CD70" s="89"/>
      <c r="CE70" s="89"/>
    </row>
    <row r="71" spans="1:83" ht="15">
      <c r="A71" s="43"/>
      <c r="B71" s="32" t="s">
        <v>7</v>
      </c>
      <c r="C71" s="161">
        <v>31172</v>
      </c>
      <c r="D71" s="140">
        <v>25493</v>
      </c>
      <c r="E71" s="132">
        <v>81.78</v>
      </c>
      <c r="F71" s="32">
        <v>10</v>
      </c>
      <c r="G71" s="32">
        <v>0.03</v>
      </c>
      <c r="H71" s="32">
        <v>1038</v>
      </c>
      <c r="I71" s="32">
        <v>3.33</v>
      </c>
      <c r="J71" s="32">
        <v>4285</v>
      </c>
      <c r="K71" s="32">
        <v>13.75</v>
      </c>
      <c r="L71" s="32">
        <v>346</v>
      </c>
      <c r="M71" s="32">
        <v>1.11</v>
      </c>
      <c r="N71" s="32">
        <v>0</v>
      </c>
      <c r="O71" s="32">
        <v>0</v>
      </c>
      <c r="P71">
        <v>0</v>
      </c>
      <c r="Q71" s="32"/>
      <c r="R71" s="32">
        <v>10856</v>
      </c>
      <c r="S71" s="32">
        <v>12387</v>
      </c>
      <c r="T71" s="32">
        <v>1804</v>
      </c>
      <c r="U71" s="32">
        <v>4864</v>
      </c>
      <c r="AV71" s="32" t="s">
        <v>6</v>
      </c>
      <c r="AW71" s="48">
        <v>993</v>
      </c>
      <c r="AX71" s="61">
        <v>278</v>
      </c>
      <c r="AY71" s="61">
        <v>22137</v>
      </c>
      <c r="AZ71" s="61">
        <v>48148</v>
      </c>
      <c r="BA71" s="61">
        <v>19474</v>
      </c>
      <c r="BB71" s="61">
        <v>6252</v>
      </c>
      <c r="BC71" s="115">
        <v>97282</v>
      </c>
      <c r="BE71" s="32"/>
      <c r="BF71" s="32">
        <v>29893</v>
      </c>
      <c r="BG71" s="32">
        <v>35550</v>
      </c>
      <c r="BH71" s="32">
        <v>4201</v>
      </c>
      <c r="BI71" s="32">
        <v>10800</v>
      </c>
      <c r="BJ71" s="43"/>
      <c r="BK71" s="43"/>
      <c r="BL71" s="43"/>
      <c r="BM71" s="43"/>
      <c r="BN71" s="43"/>
      <c r="BO71" s="43"/>
      <c r="BP71" s="43"/>
      <c r="BR71" s="32" t="s">
        <v>7</v>
      </c>
      <c r="BS71" s="48">
        <v>86086</v>
      </c>
      <c r="BT71" s="48">
        <v>107</v>
      </c>
      <c r="BU71" s="48">
        <v>5193</v>
      </c>
      <c r="BV71" s="48">
        <v>12510</v>
      </c>
      <c r="BW71" s="48">
        <v>724</v>
      </c>
      <c r="BX71" s="48">
        <v>334</v>
      </c>
      <c r="BY71" s="32">
        <v>104954</v>
      </c>
      <c r="CA71" s="111"/>
      <c r="CB71" s="32">
        <v>28276</v>
      </c>
      <c r="CC71" s="32">
        <v>33036</v>
      </c>
      <c r="CD71" s="32">
        <v>4141</v>
      </c>
      <c r="CE71" s="32">
        <v>9134</v>
      </c>
    </row>
    <row r="72" spans="2:83" ht="15.75">
      <c r="B72" s="32" t="s">
        <v>6</v>
      </c>
      <c r="C72" s="150">
        <v>28620</v>
      </c>
      <c r="D72" s="140">
        <v>1268</v>
      </c>
      <c r="E72" s="132">
        <v>4.43</v>
      </c>
      <c r="F72" s="32">
        <v>3</v>
      </c>
      <c r="G72" s="32">
        <v>0.01</v>
      </c>
      <c r="H72" s="32">
        <v>3012</v>
      </c>
      <c r="I72" s="32">
        <v>10.52</v>
      </c>
      <c r="J72" s="32">
        <v>16811</v>
      </c>
      <c r="K72" s="32">
        <v>58.74</v>
      </c>
      <c r="L72" s="32">
        <v>7368</v>
      </c>
      <c r="M72" s="32">
        <v>25.74</v>
      </c>
      <c r="N72" s="32">
        <v>158</v>
      </c>
      <c r="O72" s="32">
        <v>0.55</v>
      </c>
      <c r="P72" s="37">
        <v>0.18</v>
      </c>
      <c r="Q72" s="32"/>
      <c r="R72" s="32"/>
      <c r="S72" s="32"/>
      <c r="T72" s="32"/>
      <c r="U72" s="32"/>
      <c r="AV72" s="31" t="s">
        <v>8</v>
      </c>
      <c r="AW72" s="76">
        <v>71956</v>
      </c>
      <c r="AX72" s="69">
        <v>325</v>
      </c>
      <c r="AY72" s="69">
        <v>29568</v>
      </c>
      <c r="AZ72" s="69">
        <v>70826</v>
      </c>
      <c r="BA72" s="69">
        <v>20933</v>
      </c>
      <c r="BB72" s="69">
        <v>6848</v>
      </c>
      <c r="BC72" s="115">
        <v>200456</v>
      </c>
      <c r="BE72" s="108" t="s">
        <v>25</v>
      </c>
      <c r="BF72" s="32">
        <v>42.92</v>
      </c>
      <c r="BG72" s="32">
        <v>51.05</v>
      </c>
      <c r="BH72" s="32">
        <v>6.03</v>
      </c>
      <c r="BI72" s="32">
        <v>15.51</v>
      </c>
      <c r="BR72" s="32" t="s">
        <v>6</v>
      </c>
      <c r="BS72" s="48">
        <v>785</v>
      </c>
      <c r="BT72" s="48">
        <v>37</v>
      </c>
      <c r="BU72" s="48">
        <v>12653</v>
      </c>
      <c r="BV72" s="48">
        <v>62581</v>
      </c>
      <c r="BW72" s="48">
        <v>26441</v>
      </c>
      <c r="BX72" s="48">
        <v>3237</v>
      </c>
      <c r="BY72" s="32">
        <v>105734</v>
      </c>
      <c r="CA72" s="108" t="s">
        <v>25</v>
      </c>
      <c r="CB72" s="32">
        <v>43.2</v>
      </c>
      <c r="CC72" s="32">
        <v>50.47</v>
      </c>
      <c r="CD72" s="32">
        <v>6.33</v>
      </c>
      <c r="CE72" s="32">
        <v>13.96</v>
      </c>
    </row>
    <row r="73" spans="2:83" ht="15.75">
      <c r="B73" s="31" t="s">
        <v>8</v>
      </c>
      <c r="C73" s="151">
        <v>59792</v>
      </c>
      <c r="D73" s="141">
        <v>26761</v>
      </c>
      <c r="E73" s="134">
        <v>44.76</v>
      </c>
      <c r="F73" s="31">
        <v>13</v>
      </c>
      <c r="G73" s="31">
        <v>0.02</v>
      </c>
      <c r="H73" s="31">
        <v>4050</v>
      </c>
      <c r="I73" s="31">
        <v>6.77</v>
      </c>
      <c r="J73" s="31">
        <v>21096</v>
      </c>
      <c r="K73" s="31">
        <v>35.28</v>
      </c>
      <c r="L73" s="31">
        <v>7714</v>
      </c>
      <c r="M73" s="31">
        <v>12.9</v>
      </c>
      <c r="N73" s="31">
        <v>158</v>
      </c>
      <c r="O73" s="31">
        <v>0.26</v>
      </c>
      <c r="P73" s="97">
        <v>0.08</v>
      </c>
      <c r="Q73" s="108" t="s">
        <v>25</v>
      </c>
      <c r="R73" s="32">
        <v>43.34</v>
      </c>
      <c r="S73" s="32">
        <v>49.46</v>
      </c>
      <c r="T73" s="32">
        <v>7.2</v>
      </c>
      <c r="U73" s="32">
        <v>19.42</v>
      </c>
      <c r="AW73" s="47"/>
      <c r="BE73" s="109"/>
      <c r="BR73" s="31" t="s">
        <v>8</v>
      </c>
      <c r="BS73" s="48">
        <v>86871</v>
      </c>
      <c r="BT73" s="48">
        <v>144</v>
      </c>
      <c r="BU73" s="48">
        <v>17846</v>
      </c>
      <c r="BV73" s="48">
        <v>75091</v>
      </c>
      <c r="BW73" s="48">
        <v>27165</v>
      </c>
      <c r="BX73" s="48">
        <v>3571</v>
      </c>
      <c r="BY73" s="32">
        <v>210688</v>
      </c>
      <c r="CA73" s="111"/>
      <c r="CB73" s="32"/>
      <c r="CC73" s="32"/>
      <c r="CD73" s="32"/>
      <c r="CE73" s="32"/>
    </row>
    <row r="74" spans="2:61" ht="15">
      <c r="B74" s="32"/>
      <c r="C74" s="150"/>
      <c r="D74" s="14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99"/>
      <c r="Q74" s="111"/>
      <c r="R74" s="32"/>
      <c r="S74" s="32"/>
      <c r="T74" s="32"/>
      <c r="U74" s="32"/>
      <c r="AV74" s="41" t="s">
        <v>22</v>
      </c>
      <c r="AW74" s="42" t="s">
        <v>15</v>
      </c>
      <c r="AX74" s="42" t="s">
        <v>16</v>
      </c>
      <c r="AY74" s="42" t="s">
        <v>17</v>
      </c>
      <c r="AZ74" s="42" t="s">
        <v>18</v>
      </c>
      <c r="BA74" s="42" t="s">
        <v>19</v>
      </c>
      <c r="BB74" s="84" t="s">
        <v>24</v>
      </c>
      <c r="BC74" s="32"/>
      <c r="BD74" s="87"/>
      <c r="BE74" s="110"/>
      <c r="BF74" s="87"/>
      <c r="BG74" s="87"/>
      <c r="BH74" s="87"/>
      <c r="BI74" s="87"/>
    </row>
    <row r="75" spans="2:61" ht="15">
      <c r="B75" s="41" t="s">
        <v>22</v>
      </c>
      <c r="C75" s="150"/>
      <c r="D75" s="142" t="s">
        <v>15</v>
      </c>
      <c r="E75" s="87"/>
      <c r="F75" s="42" t="s">
        <v>16</v>
      </c>
      <c r="G75" s="87"/>
      <c r="H75" s="42" t="s">
        <v>17</v>
      </c>
      <c r="I75" s="87"/>
      <c r="J75" s="42" t="s">
        <v>18</v>
      </c>
      <c r="K75" s="87"/>
      <c r="L75" s="42" t="s">
        <v>19</v>
      </c>
      <c r="M75" s="87"/>
      <c r="N75" s="42" t="s">
        <v>24</v>
      </c>
      <c r="O75" s="87"/>
      <c r="P75" s="99"/>
      <c r="Q75" s="110"/>
      <c r="R75" s="87"/>
      <c r="S75" s="87"/>
      <c r="T75" s="87"/>
      <c r="U75" s="87"/>
      <c r="AV75" s="32" t="s">
        <v>7</v>
      </c>
      <c r="AW75" s="48">
        <v>1863</v>
      </c>
      <c r="AX75" s="33">
        <v>312</v>
      </c>
      <c r="AY75" s="33">
        <v>1339</v>
      </c>
      <c r="AZ75" s="33">
        <v>250</v>
      </c>
      <c r="BA75" s="33">
        <v>446</v>
      </c>
      <c r="BB75" s="85">
        <v>15</v>
      </c>
      <c r="BC75" s="32">
        <v>4225</v>
      </c>
      <c r="BE75" s="111"/>
      <c r="BF75" s="32">
        <v>1265</v>
      </c>
      <c r="BG75" s="131"/>
      <c r="BH75" s="131">
        <v>532</v>
      </c>
      <c r="BI75" s="32">
        <v>398</v>
      </c>
    </row>
    <row r="76" spans="2:73" ht="15.75">
      <c r="B76" s="32" t="s">
        <v>7</v>
      </c>
      <c r="C76" s="150">
        <v>1453</v>
      </c>
      <c r="D76" s="143">
        <v>866</v>
      </c>
      <c r="E76" s="132">
        <v>59.6</v>
      </c>
      <c r="F76" s="33">
        <v>33</v>
      </c>
      <c r="G76" s="32">
        <v>2.27</v>
      </c>
      <c r="H76" s="33">
        <v>456</v>
      </c>
      <c r="I76" s="32">
        <v>31.38</v>
      </c>
      <c r="J76" s="33">
        <v>36</v>
      </c>
      <c r="K76" s="32">
        <v>2.48</v>
      </c>
      <c r="L76" s="33">
        <v>62</v>
      </c>
      <c r="M76" s="32">
        <v>4.27</v>
      </c>
      <c r="N76" s="33">
        <v>0</v>
      </c>
      <c r="O76" s="32">
        <v>0</v>
      </c>
      <c r="P76" s="102">
        <v>0</v>
      </c>
      <c r="Q76" s="111"/>
      <c r="R76" s="32">
        <v>648</v>
      </c>
      <c r="S76" s="32">
        <v>4</v>
      </c>
      <c r="T76" s="131">
        <v>196</v>
      </c>
      <c r="U76" s="131">
        <v>354</v>
      </c>
      <c r="AV76" s="32" t="s">
        <v>6</v>
      </c>
      <c r="AW76" s="48">
        <v>3</v>
      </c>
      <c r="AX76" s="33">
        <v>32</v>
      </c>
      <c r="AY76" s="33">
        <v>1820</v>
      </c>
      <c r="AZ76" s="33">
        <v>3422</v>
      </c>
      <c r="BA76" s="33">
        <v>3916</v>
      </c>
      <c r="BB76" s="85">
        <v>911</v>
      </c>
      <c r="BC76" s="32">
        <v>10104</v>
      </c>
      <c r="BE76" s="108" t="s">
        <v>25</v>
      </c>
      <c r="BF76" s="32">
        <v>70.4</v>
      </c>
      <c r="BG76" s="32"/>
      <c r="BH76" s="131">
        <v>29.6</v>
      </c>
      <c r="BI76" s="32">
        <v>22.15</v>
      </c>
      <c r="BR76" s="30" t="s">
        <v>30</v>
      </c>
      <c r="BS76" s="47"/>
      <c r="BU76" s="46"/>
    </row>
    <row r="77" spans="2:71" ht="15">
      <c r="B77" s="32" t="s">
        <v>6</v>
      </c>
      <c r="C77" s="150">
        <v>4022</v>
      </c>
      <c r="D77" s="143">
        <v>0</v>
      </c>
      <c r="E77" s="132">
        <v>0</v>
      </c>
      <c r="F77" s="33">
        <v>0</v>
      </c>
      <c r="G77" s="32">
        <v>0</v>
      </c>
      <c r="H77" s="33">
        <v>289</v>
      </c>
      <c r="I77" s="32">
        <v>7.19</v>
      </c>
      <c r="J77" s="33">
        <v>1469</v>
      </c>
      <c r="K77" s="32">
        <v>36.52</v>
      </c>
      <c r="L77" s="33">
        <v>1974</v>
      </c>
      <c r="M77" s="32">
        <v>49.08</v>
      </c>
      <c r="N77" s="33">
        <v>290</v>
      </c>
      <c r="O77" s="32">
        <v>7.21</v>
      </c>
      <c r="P77" s="55">
        <v>5.29</v>
      </c>
      <c r="R77" s="32"/>
      <c r="S77" s="32"/>
      <c r="T77" s="32"/>
      <c r="U77" s="131"/>
      <c r="AV77" s="31" t="s">
        <v>8</v>
      </c>
      <c r="AW77" s="76">
        <v>1866</v>
      </c>
      <c r="AX77" s="69">
        <v>344</v>
      </c>
      <c r="AY77" s="69">
        <v>3159</v>
      </c>
      <c r="AZ77" s="69">
        <v>3672</v>
      </c>
      <c r="BA77" s="69">
        <v>4362</v>
      </c>
      <c r="BB77" s="86">
        <v>926</v>
      </c>
      <c r="BC77" s="32">
        <v>14329</v>
      </c>
      <c r="BE77" s="111"/>
      <c r="BF77" s="32"/>
      <c r="BG77" s="32"/>
      <c r="BH77" s="32"/>
      <c r="BI77" s="32"/>
      <c r="BS77" s="47"/>
    </row>
    <row r="78" spans="1:76" s="37" customFormat="1" ht="15.75">
      <c r="A78" s="40"/>
      <c r="B78" s="31" t="s">
        <v>8</v>
      </c>
      <c r="C78" s="151">
        <v>5475</v>
      </c>
      <c r="D78" s="144">
        <v>866</v>
      </c>
      <c r="E78" s="134">
        <v>15.82</v>
      </c>
      <c r="F78" s="69">
        <v>33</v>
      </c>
      <c r="G78" s="31">
        <v>0.6</v>
      </c>
      <c r="H78" s="69">
        <v>745</v>
      </c>
      <c r="I78" s="31">
        <v>13.61</v>
      </c>
      <c r="J78" s="69">
        <v>1505</v>
      </c>
      <c r="K78" s="31">
        <v>27.49</v>
      </c>
      <c r="L78" s="69">
        <v>2036</v>
      </c>
      <c r="M78" s="31">
        <v>37.19</v>
      </c>
      <c r="N78" s="69">
        <v>290</v>
      </c>
      <c r="O78" s="31">
        <v>5.3</v>
      </c>
      <c r="P78" s="104">
        <v>3.86</v>
      </c>
      <c r="Q78" s="108" t="s">
        <v>25</v>
      </c>
      <c r="R78" s="32">
        <v>76.42</v>
      </c>
      <c r="S78" s="32">
        <v>0.47</v>
      </c>
      <c r="T78" s="32">
        <v>23.11</v>
      </c>
      <c r="U78" s="32">
        <v>41.75</v>
      </c>
      <c r="W78"/>
      <c r="AV78"/>
      <c r="AW78" s="62"/>
      <c r="AX78" s="3"/>
      <c r="AY78" s="3"/>
      <c r="AZ78" s="3"/>
      <c r="BA78" s="3"/>
      <c r="BB78" s="3"/>
      <c r="BC78"/>
      <c r="BD78"/>
      <c r="BE78" s="109"/>
      <c r="BF78"/>
      <c r="BG78"/>
      <c r="BH78"/>
      <c r="BI78"/>
      <c r="BJ78"/>
      <c r="BK78"/>
      <c r="BL78"/>
      <c r="BM78"/>
      <c r="BN78"/>
      <c r="BO78"/>
      <c r="BP78"/>
      <c r="BR78"/>
      <c r="BS78" s="47"/>
      <c r="BT78"/>
      <c r="BU78"/>
      <c r="BV78"/>
      <c r="BW78"/>
      <c r="BX78"/>
    </row>
    <row r="79" spans="2:76" ht="15">
      <c r="B79" s="32"/>
      <c r="C79" s="150"/>
      <c r="D79" s="140"/>
      <c r="E79" s="1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105"/>
      <c r="Q79" s="111"/>
      <c r="R79" s="32"/>
      <c r="S79" s="32"/>
      <c r="T79" s="32"/>
      <c r="U79" s="32"/>
      <c r="W79" s="37"/>
      <c r="AV79" s="44" t="s">
        <v>23</v>
      </c>
      <c r="AW79" s="45" t="s">
        <v>15</v>
      </c>
      <c r="AX79" s="45" t="s">
        <v>16</v>
      </c>
      <c r="AY79" s="45" t="s">
        <v>17</v>
      </c>
      <c r="AZ79" s="45" t="s">
        <v>18</v>
      </c>
      <c r="BA79" s="45" t="s">
        <v>19</v>
      </c>
      <c r="BB79" s="88" t="s">
        <v>24</v>
      </c>
      <c r="BC79" s="32"/>
      <c r="BD79" s="89"/>
      <c r="BE79" s="112"/>
      <c r="BF79" s="89"/>
      <c r="BG79" s="89"/>
      <c r="BH79" s="89"/>
      <c r="BI79" s="89"/>
      <c r="BJ79" s="37"/>
      <c r="BK79" s="37"/>
      <c r="BL79" s="37"/>
      <c r="BM79" s="37"/>
      <c r="BN79" s="37"/>
      <c r="BO79" s="37"/>
      <c r="BP79" s="37"/>
      <c r="BR79" s="38" t="s">
        <v>21</v>
      </c>
      <c r="BS79" s="39" t="s">
        <v>15</v>
      </c>
      <c r="BT79" s="39" t="s">
        <v>16</v>
      </c>
      <c r="BU79" s="39" t="s">
        <v>17</v>
      </c>
      <c r="BV79" s="39" t="s">
        <v>18</v>
      </c>
      <c r="BW79" s="39" t="s">
        <v>19</v>
      </c>
      <c r="BX79" s="39" t="s">
        <v>24</v>
      </c>
    </row>
    <row r="80" spans="2:76" ht="15">
      <c r="B80" s="44" t="s">
        <v>23</v>
      </c>
      <c r="C80" s="150"/>
      <c r="D80" s="145" t="s">
        <v>15</v>
      </c>
      <c r="E80" s="132"/>
      <c r="F80" s="45" t="s">
        <v>16</v>
      </c>
      <c r="G80" s="89"/>
      <c r="H80" s="45" t="s">
        <v>17</v>
      </c>
      <c r="I80" s="89"/>
      <c r="J80" s="45" t="s">
        <v>18</v>
      </c>
      <c r="K80" s="89"/>
      <c r="L80" s="45" t="s">
        <v>19</v>
      </c>
      <c r="M80" s="89"/>
      <c r="N80" s="45" t="s">
        <v>24</v>
      </c>
      <c r="O80" s="89"/>
      <c r="P80" s="105"/>
      <c r="Q80" s="112"/>
      <c r="R80" s="89"/>
      <c r="S80" s="89"/>
      <c r="T80" s="89"/>
      <c r="U80" s="89"/>
      <c r="AV80" s="32" t="s">
        <v>7</v>
      </c>
      <c r="AW80" s="33">
        <v>72826</v>
      </c>
      <c r="AX80" s="33">
        <v>359</v>
      </c>
      <c r="AY80" s="33">
        <v>8770</v>
      </c>
      <c r="AZ80" s="33">
        <v>22928</v>
      </c>
      <c r="BA80" s="33">
        <v>1905</v>
      </c>
      <c r="BB80" s="33">
        <v>611</v>
      </c>
      <c r="BC80" s="32">
        <v>107399</v>
      </c>
      <c r="BE80" s="111"/>
      <c r="BF80" s="32">
        <v>31158</v>
      </c>
      <c r="BG80" s="32">
        <v>35550</v>
      </c>
      <c r="BH80" s="32">
        <v>4733</v>
      </c>
      <c r="BI80" s="32">
        <v>11198</v>
      </c>
      <c r="BR80" s="32" t="s">
        <v>7</v>
      </c>
      <c r="BS80" s="48">
        <v>76.37</v>
      </c>
      <c r="BT80" s="33">
        <v>0.25</v>
      </c>
      <c r="BU80" s="33">
        <v>9.94</v>
      </c>
      <c r="BV80" s="33">
        <v>10.48</v>
      </c>
      <c r="BW80" s="33">
        <v>2.41</v>
      </c>
      <c r="BX80" s="33">
        <v>0.54</v>
      </c>
    </row>
    <row r="81" spans="2:76" ht="15.75">
      <c r="B81" s="32" t="s">
        <v>7</v>
      </c>
      <c r="C81" s="150">
        <v>32625</v>
      </c>
      <c r="D81" s="146">
        <v>26359</v>
      </c>
      <c r="E81" s="135">
        <v>80.79</v>
      </c>
      <c r="F81" s="136">
        <v>43</v>
      </c>
      <c r="G81" s="136">
        <v>0.13</v>
      </c>
      <c r="H81" s="136">
        <v>1494</v>
      </c>
      <c r="I81" s="136">
        <v>4.58</v>
      </c>
      <c r="J81" s="136">
        <v>4321</v>
      </c>
      <c r="K81" s="136">
        <v>13.24</v>
      </c>
      <c r="L81" s="136">
        <v>408</v>
      </c>
      <c r="M81" s="136">
        <v>1.25</v>
      </c>
      <c r="N81" s="136">
        <v>0</v>
      </c>
      <c r="O81" s="136">
        <v>0</v>
      </c>
      <c r="P81" s="102">
        <v>0</v>
      </c>
      <c r="Q81" s="111"/>
      <c r="R81" s="32">
        <v>11504</v>
      </c>
      <c r="S81" s="32">
        <v>12391</v>
      </c>
      <c r="T81" s="32">
        <v>2000</v>
      </c>
      <c r="U81" s="32">
        <v>5218</v>
      </c>
      <c r="AV81" s="32" t="s">
        <v>6</v>
      </c>
      <c r="AW81" s="33">
        <v>996</v>
      </c>
      <c r="AX81" s="33">
        <v>310</v>
      </c>
      <c r="AY81" s="33">
        <v>23957</v>
      </c>
      <c r="AZ81" s="33">
        <v>51570</v>
      </c>
      <c r="BA81" s="33">
        <v>23390</v>
      </c>
      <c r="BB81" s="33">
        <v>7163</v>
      </c>
      <c r="BC81" s="32">
        <v>107386</v>
      </c>
      <c r="BE81" s="108" t="s">
        <v>25</v>
      </c>
      <c r="BF81" s="32">
        <v>43.61</v>
      </c>
      <c r="BG81" s="32">
        <v>49.77</v>
      </c>
      <c r="BH81" s="32">
        <v>6.62</v>
      </c>
      <c r="BI81" s="32">
        <v>15.67</v>
      </c>
      <c r="BR81" s="32" t="s">
        <v>6</v>
      </c>
      <c r="BS81" s="48">
        <v>2.94</v>
      </c>
      <c r="BT81" s="33">
        <v>0.34</v>
      </c>
      <c r="BU81" s="33">
        <v>10.42</v>
      </c>
      <c r="BV81" s="33">
        <v>65.48</v>
      </c>
      <c r="BW81" s="33">
        <v>18.96</v>
      </c>
      <c r="BX81" s="33">
        <v>1.85</v>
      </c>
    </row>
    <row r="82" spans="2:76" ht="15">
      <c r="B82" s="32" t="s">
        <v>6</v>
      </c>
      <c r="C82" s="150">
        <v>32642</v>
      </c>
      <c r="D82" s="146">
        <v>1268</v>
      </c>
      <c r="E82" s="135">
        <v>3.88</v>
      </c>
      <c r="F82" s="136">
        <v>3</v>
      </c>
      <c r="G82" s="136">
        <v>0.01</v>
      </c>
      <c r="H82" s="136">
        <v>3301</v>
      </c>
      <c r="I82" s="136">
        <v>10.11</v>
      </c>
      <c r="J82" s="136">
        <v>18280</v>
      </c>
      <c r="K82" s="136">
        <v>56</v>
      </c>
      <c r="L82" s="136">
        <v>9342</v>
      </c>
      <c r="M82" s="136">
        <v>28.62</v>
      </c>
      <c r="N82" s="136">
        <v>448</v>
      </c>
      <c r="O82" s="136">
        <v>1.37</v>
      </c>
      <c r="P82" s="105">
        <v>0.77</v>
      </c>
      <c r="R82" s="32"/>
      <c r="S82" s="32"/>
      <c r="T82" s="32"/>
      <c r="U82" s="32"/>
      <c r="AV82" s="31" t="s">
        <v>8</v>
      </c>
      <c r="AW82" s="119">
        <v>73822</v>
      </c>
      <c r="AX82" s="120">
        <v>669</v>
      </c>
      <c r="AY82" s="120">
        <v>32727</v>
      </c>
      <c r="AZ82" s="120">
        <v>74498</v>
      </c>
      <c r="BA82" s="120">
        <v>25295</v>
      </c>
      <c r="BB82" s="120">
        <v>7774</v>
      </c>
      <c r="BC82" s="118">
        <v>214785</v>
      </c>
      <c r="BE82" s="111"/>
      <c r="BF82" s="32"/>
      <c r="BG82" s="32"/>
      <c r="BH82" s="32"/>
      <c r="BI82" s="32"/>
      <c r="BR82" s="31" t="s">
        <v>8</v>
      </c>
      <c r="BS82" s="76">
        <v>40.69</v>
      </c>
      <c r="BT82" s="69">
        <v>0.29</v>
      </c>
      <c r="BU82" s="69">
        <v>10.18</v>
      </c>
      <c r="BV82" s="69">
        <v>37.21</v>
      </c>
      <c r="BW82" s="69">
        <v>10.45</v>
      </c>
      <c r="BX82" s="69">
        <v>1.18</v>
      </c>
    </row>
    <row r="83" spans="1:76" s="40" customFormat="1" ht="15.75">
      <c r="A83" s="43"/>
      <c r="B83" s="31" t="s">
        <v>8</v>
      </c>
      <c r="C83" s="151">
        <v>65267</v>
      </c>
      <c r="D83" s="147">
        <v>27627</v>
      </c>
      <c r="E83" s="137">
        <v>42.33</v>
      </c>
      <c r="F83" s="138">
        <v>46</v>
      </c>
      <c r="G83" s="138">
        <v>0.07</v>
      </c>
      <c r="H83" s="138">
        <v>4795</v>
      </c>
      <c r="I83" s="138">
        <v>7.35</v>
      </c>
      <c r="J83" s="138">
        <v>22601</v>
      </c>
      <c r="K83" s="138">
        <v>34.63</v>
      </c>
      <c r="L83" s="138">
        <v>9750</v>
      </c>
      <c r="M83" s="138">
        <v>14.94</v>
      </c>
      <c r="N83" s="138">
        <v>448</v>
      </c>
      <c r="O83" s="138">
        <v>0.69</v>
      </c>
      <c r="P83" s="107">
        <v>0.39</v>
      </c>
      <c r="Q83" s="108" t="s">
        <v>25</v>
      </c>
      <c r="R83" s="32">
        <v>44.43</v>
      </c>
      <c r="S83" s="32">
        <v>47.85</v>
      </c>
      <c r="T83" s="32">
        <v>7.72</v>
      </c>
      <c r="U83" s="32">
        <v>20.15</v>
      </c>
      <c r="W83"/>
      <c r="AV83" s="55"/>
      <c r="AW83" s="56"/>
      <c r="AX83" s="56"/>
      <c r="AY83" s="56"/>
      <c r="AZ83" s="56"/>
      <c r="BA83" s="56"/>
      <c r="BB83" s="56"/>
      <c r="BC83" s="56"/>
      <c r="BD83"/>
      <c r="BE83"/>
      <c r="BF83" s="47"/>
      <c r="BG83"/>
      <c r="BH83"/>
      <c r="BI83"/>
      <c r="BJ83"/>
      <c r="BK83"/>
      <c r="BL83"/>
      <c r="BM83"/>
      <c r="BN83"/>
      <c r="BO83"/>
      <c r="BP83"/>
      <c r="BR83"/>
      <c r="BS83" s="47"/>
      <c r="BT83"/>
      <c r="BU83"/>
      <c r="BV83"/>
      <c r="BW83"/>
      <c r="BX83"/>
    </row>
    <row r="84" spans="2:76" ht="12.75">
      <c r="B84" s="55"/>
      <c r="C84" s="98"/>
      <c r="D84" s="105"/>
      <c r="E84" s="105"/>
      <c r="F84" s="105"/>
      <c r="G84" s="105"/>
      <c r="H84" s="105"/>
      <c r="I84" s="55"/>
      <c r="J84" s="55"/>
      <c r="K84" s="105"/>
      <c r="L84" s="105"/>
      <c r="M84" s="105"/>
      <c r="N84" s="105"/>
      <c r="O84" s="105"/>
      <c r="P84" s="105"/>
      <c r="Q84" s="55"/>
      <c r="W84" s="40"/>
      <c r="AV84" s="55"/>
      <c r="AW84" s="56"/>
      <c r="AX84" s="56"/>
      <c r="AY84" s="56"/>
      <c r="AZ84" s="56"/>
      <c r="BA84" s="56"/>
      <c r="BB84" s="56"/>
      <c r="BC84" s="56"/>
      <c r="BJ84" s="40"/>
      <c r="BK84" s="40"/>
      <c r="BL84" s="40"/>
      <c r="BM84" s="40"/>
      <c r="BN84" s="40"/>
      <c r="BO84" s="40"/>
      <c r="BP84" s="40"/>
      <c r="BR84" s="41" t="s">
        <v>22</v>
      </c>
      <c r="BS84" s="42" t="s">
        <v>15</v>
      </c>
      <c r="BT84" s="42" t="s">
        <v>16</v>
      </c>
      <c r="BU84" s="42" t="s">
        <v>17</v>
      </c>
      <c r="BV84" s="42" t="s">
        <v>18</v>
      </c>
      <c r="BW84" s="42" t="s">
        <v>19</v>
      </c>
      <c r="BX84" s="42" t="s">
        <v>24</v>
      </c>
    </row>
    <row r="85" spans="2:76" ht="15.75">
      <c r="B85" s="55"/>
      <c r="C85" s="98"/>
      <c r="D85" s="105"/>
      <c r="E85" s="105"/>
      <c r="F85" s="105"/>
      <c r="G85" s="105"/>
      <c r="H85" s="105"/>
      <c r="I85" s="55"/>
      <c r="J85" s="55"/>
      <c r="K85" s="105"/>
      <c r="L85" s="105"/>
      <c r="M85" s="105"/>
      <c r="N85" s="105"/>
      <c r="O85" s="105"/>
      <c r="P85" s="105"/>
      <c r="Q85" s="55"/>
      <c r="AV85" s="30" t="s">
        <v>75</v>
      </c>
      <c r="AW85" s="47"/>
      <c r="AY85" s="46"/>
      <c r="BD85" s="30"/>
      <c r="BR85" s="32" t="s">
        <v>7</v>
      </c>
      <c r="BS85" s="48">
        <v>55.51</v>
      </c>
      <c r="BT85" s="33">
        <v>3.04</v>
      </c>
      <c r="BU85" s="33">
        <v>26.22</v>
      </c>
      <c r="BV85" s="33">
        <v>8.63</v>
      </c>
      <c r="BW85" s="33">
        <v>5.99</v>
      </c>
      <c r="BX85" s="33">
        <v>0.62</v>
      </c>
    </row>
    <row r="86" spans="1:76" ht="15.75">
      <c r="A86" s="30" t="s">
        <v>126</v>
      </c>
      <c r="P86" s="102"/>
      <c r="Q86" s="55"/>
      <c r="AV86" s="93"/>
      <c r="AW86" s="47"/>
      <c r="BR86" s="32" t="s">
        <v>6</v>
      </c>
      <c r="BS86" s="48">
        <v>0.23</v>
      </c>
      <c r="BT86" s="33">
        <v>0.56</v>
      </c>
      <c r="BU86" s="33">
        <v>7.23</v>
      </c>
      <c r="BV86" s="33">
        <v>39.07</v>
      </c>
      <c r="BW86" s="33">
        <v>48.14</v>
      </c>
      <c r="BX86" s="33">
        <v>4.77</v>
      </c>
    </row>
    <row r="87" spans="49:76" ht="12.75">
      <c r="AW87" s="47"/>
      <c r="BR87" s="31" t="s">
        <v>8</v>
      </c>
      <c r="BS87" s="76">
        <v>18.13</v>
      </c>
      <c r="BT87" s="69">
        <v>1.37</v>
      </c>
      <c r="BU87" s="69">
        <v>13.39</v>
      </c>
      <c r="BV87" s="69">
        <v>29.27</v>
      </c>
      <c r="BW87" s="69">
        <v>34.56</v>
      </c>
      <c r="BX87" s="69">
        <v>3.43</v>
      </c>
    </row>
    <row r="88" spans="1:76" s="43" customFormat="1" ht="12.75">
      <c r="A88"/>
      <c r="B88" s="82"/>
      <c r="C88" s="148" t="s">
        <v>8</v>
      </c>
      <c r="D88" s="139" t="s">
        <v>15</v>
      </c>
      <c r="E88" s="82"/>
      <c r="F88" s="39" t="s">
        <v>16</v>
      </c>
      <c r="G88" s="82"/>
      <c r="H88" s="39" t="s">
        <v>17</v>
      </c>
      <c r="I88" s="82"/>
      <c r="J88" s="39" t="s">
        <v>18</v>
      </c>
      <c r="K88" s="82"/>
      <c r="L88" s="39" t="s">
        <v>19</v>
      </c>
      <c r="M88" s="82"/>
      <c r="N88" s="39" t="s">
        <v>24</v>
      </c>
      <c r="O88" s="82"/>
      <c r="P88"/>
      <c r="Q88" s="82"/>
      <c r="R88" s="83" t="s">
        <v>37</v>
      </c>
      <c r="S88" s="82"/>
      <c r="T88" s="82"/>
      <c r="U88" s="82"/>
      <c r="W88"/>
      <c r="AV88" s="38" t="s">
        <v>21</v>
      </c>
      <c r="AW88" s="39" t="s">
        <v>15</v>
      </c>
      <c r="AX88" s="39" t="s">
        <v>16</v>
      </c>
      <c r="AY88" s="39" t="s">
        <v>17</v>
      </c>
      <c r="AZ88" s="39" t="s">
        <v>18</v>
      </c>
      <c r="BA88" s="39" t="s">
        <v>19</v>
      </c>
      <c r="BB88" s="39" t="s">
        <v>24</v>
      </c>
      <c r="BC88" s="37"/>
      <c r="BD88" s="37"/>
      <c r="BE88" s="37"/>
      <c r="BF88" s="121"/>
      <c r="BG88" s="121"/>
      <c r="BH88" s="121"/>
      <c r="BI88" s="37"/>
      <c r="BJ88"/>
      <c r="BK88"/>
      <c r="BL88"/>
      <c r="BM88"/>
      <c r="BN88"/>
      <c r="BO88"/>
      <c r="BP88"/>
      <c r="BR88"/>
      <c r="BS88" s="47"/>
      <c r="BT88"/>
      <c r="BU88"/>
      <c r="BV88"/>
      <c r="BW88"/>
      <c r="BX88"/>
    </row>
    <row r="89" spans="2:76" ht="12.75">
      <c r="B89" s="38" t="s">
        <v>21</v>
      </c>
      <c r="C89" s="149"/>
      <c r="D89" s="116"/>
      <c r="E89" s="133" t="s">
        <v>25</v>
      </c>
      <c r="F89" s="32"/>
      <c r="G89" s="133" t="s">
        <v>25</v>
      </c>
      <c r="H89" s="32"/>
      <c r="I89" s="133" t="s">
        <v>25</v>
      </c>
      <c r="J89" s="32"/>
      <c r="K89" s="133" t="s">
        <v>25</v>
      </c>
      <c r="L89" s="32"/>
      <c r="M89" s="133" t="s">
        <v>25</v>
      </c>
      <c r="N89" s="32"/>
      <c r="O89" s="133" t="s">
        <v>25</v>
      </c>
      <c r="Q89" s="82"/>
      <c r="R89" s="83" t="s">
        <v>33</v>
      </c>
      <c r="S89" s="83" t="s">
        <v>35</v>
      </c>
      <c r="T89" s="83" t="s">
        <v>93</v>
      </c>
      <c r="U89" s="94" t="s">
        <v>47</v>
      </c>
      <c r="W89" s="43"/>
      <c r="AV89" s="32" t="s">
        <v>7</v>
      </c>
      <c r="AW89" s="48">
        <v>83.38</v>
      </c>
      <c r="AX89" s="33">
        <v>0.02</v>
      </c>
      <c r="AY89" s="33">
        <v>4.93</v>
      </c>
      <c r="AZ89" s="33">
        <v>10.98</v>
      </c>
      <c r="BA89" s="33">
        <v>0.46</v>
      </c>
      <c r="BB89" s="33">
        <v>0.23</v>
      </c>
      <c r="BJ89" s="43"/>
      <c r="BK89" s="43"/>
      <c r="BL89" s="43"/>
      <c r="BM89" s="43"/>
      <c r="BN89" s="43"/>
      <c r="BO89" s="43"/>
      <c r="BP89" s="43"/>
      <c r="BR89" s="44" t="s">
        <v>23</v>
      </c>
      <c r="BS89" s="45" t="s">
        <v>15</v>
      </c>
      <c r="BT89" s="45" t="s">
        <v>16</v>
      </c>
      <c r="BU89" s="45" t="s">
        <v>17</v>
      </c>
      <c r="BV89" s="45" t="s">
        <v>18</v>
      </c>
      <c r="BW89" s="45" t="s">
        <v>19</v>
      </c>
      <c r="BX89" s="45" t="s">
        <v>24</v>
      </c>
    </row>
    <row r="90" spans="1:76" ht="12.75">
      <c r="A90" s="43"/>
      <c r="B90" s="32" t="s">
        <v>7</v>
      </c>
      <c r="C90" s="170">
        <v>26706</v>
      </c>
      <c r="D90" s="166">
        <v>26692</v>
      </c>
      <c r="E90" s="167">
        <v>21754</v>
      </c>
      <c r="F90" s="167">
        <v>81.5</v>
      </c>
      <c r="G90" s="167">
        <v>7</v>
      </c>
      <c r="H90" s="167">
        <v>0.03</v>
      </c>
      <c r="I90" s="167">
        <v>1270</v>
      </c>
      <c r="J90" s="167">
        <v>4.76</v>
      </c>
      <c r="K90" s="167">
        <v>3328</v>
      </c>
      <c r="L90" s="167">
        <v>12.47</v>
      </c>
      <c r="M90" s="167">
        <v>276</v>
      </c>
      <c r="N90" s="167">
        <v>1.03</v>
      </c>
      <c r="O90" s="167">
        <v>57</v>
      </c>
      <c r="P90">
        <v>0.21</v>
      </c>
      <c r="Q90" s="32"/>
      <c r="R90">
        <v>9803</v>
      </c>
      <c r="S90">
        <v>10525</v>
      </c>
      <c r="T90">
        <v>1100</v>
      </c>
      <c r="U90">
        <v>3983</v>
      </c>
      <c r="AV90" s="32" t="s">
        <v>6</v>
      </c>
      <c r="AW90" s="48">
        <v>0.43</v>
      </c>
      <c r="AX90" s="33">
        <v>0.01</v>
      </c>
      <c r="AY90" s="33">
        <v>11.47</v>
      </c>
      <c r="AZ90" s="33">
        <v>60.45</v>
      </c>
      <c r="BA90" s="33">
        <v>22.77</v>
      </c>
      <c r="BB90" s="33">
        <v>4.88</v>
      </c>
      <c r="BF90" s="122"/>
      <c r="BG90" s="123"/>
      <c r="BH90" s="123"/>
      <c r="BR90" s="32" t="s">
        <v>7</v>
      </c>
      <c r="BS90" s="48">
        <v>75.35</v>
      </c>
      <c r="BT90" s="33">
        <v>0.39</v>
      </c>
      <c r="BU90" s="33">
        <v>10.73</v>
      </c>
      <c r="BV90" s="33">
        <v>10.41</v>
      </c>
      <c r="BW90" s="33">
        <v>2.58</v>
      </c>
      <c r="BX90" s="33">
        <v>0.54</v>
      </c>
    </row>
    <row r="91" spans="2:76" ht="12.75">
      <c r="B91" s="32" t="s">
        <v>6</v>
      </c>
      <c r="C91" s="171">
        <v>25417</v>
      </c>
      <c r="D91" s="168">
        <v>25410</v>
      </c>
      <c r="E91" s="113">
        <v>1184</v>
      </c>
      <c r="F91" s="113">
        <v>4.66</v>
      </c>
      <c r="G91" s="113">
        <v>0</v>
      </c>
      <c r="H91" s="113">
        <v>0</v>
      </c>
      <c r="I91" s="113">
        <v>2316</v>
      </c>
      <c r="J91" s="113">
        <v>9.11</v>
      </c>
      <c r="K91" s="113">
        <v>13262</v>
      </c>
      <c r="L91" s="113">
        <v>52.19</v>
      </c>
      <c r="M91" s="113">
        <v>6771</v>
      </c>
      <c r="N91" s="113">
        <v>26.65</v>
      </c>
      <c r="O91" s="113">
        <v>1877</v>
      </c>
      <c r="P91">
        <v>7.39</v>
      </c>
      <c r="Q91" s="32"/>
      <c r="R91" s="32"/>
      <c r="S91" s="32"/>
      <c r="T91" s="32"/>
      <c r="U91" s="32"/>
      <c r="AV91" s="31" t="s">
        <v>8</v>
      </c>
      <c r="AW91" s="76">
        <v>43.2</v>
      </c>
      <c r="AX91" s="69">
        <v>0.02</v>
      </c>
      <c r="AY91" s="69">
        <v>8.1</v>
      </c>
      <c r="AZ91" s="69">
        <v>34.94</v>
      </c>
      <c r="BA91" s="69">
        <v>11.27</v>
      </c>
      <c r="BB91" s="69">
        <v>2.48</v>
      </c>
      <c r="BF91" s="122"/>
      <c r="BG91" s="123"/>
      <c r="BH91" s="123"/>
      <c r="BR91" s="32" t="s">
        <v>6</v>
      </c>
      <c r="BS91" s="48">
        <v>2.67</v>
      </c>
      <c r="BT91" s="33">
        <v>0.36</v>
      </c>
      <c r="BU91" s="33">
        <v>10.11</v>
      </c>
      <c r="BV91" s="33">
        <v>62.85</v>
      </c>
      <c r="BW91" s="33">
        <v>21.87</v>
      </c>
      <c r="BX91" s="33">
        <v>2.14</v>
      </c>
    </row>
    <row r="92" spans="2:76" ht="15.75">
      <c r="B92" s="31" t="s">
        <v>8</v>
      </c>
      <c r="C92" s="172">
        <v>52123</v>
      </c>
      <c r="D92" s="118">
        <v>52102</v>
      </c>
      <c r="E92" s="169">
        <v>22938</v>
      </c>
      <c r="F92" s="169">
        <v>44.03</v>
      </c>
      <c r="G92" s="169">
        <v>7</v>
      </c>
      <c r="H92" s="169">
        <v>0.01</v>
      </c>
      <c r="I92" s="169">
        <v>3586</v>
      </c>
      <c r="J92" s="169">
        <v>6.88</v>
      </c>
      <c r="K92" s="169">
        <v>16590</v>
      </c>
      <c r="L92" s="169">
        <v>31.84</v>
      </c>
      <c r="M92" s="169">
        <v>7047</v>
      </c>
      <c r="N92" s="169">
        <v>13.53</v>
      </c>
      <c r="O92" s="169">
        <v>1934</v>
      </c>
      <c r="P92">
        <v>3.71</v>
      </c>
      <c r="Q92" s="108" t="s">
        <v>25</v>
      </c>
      <c r="R92" s="32">
        <v>45.75</v>
      </c>
      <c r="S92" s="32">
        <v>49.12</v>
      </c>
      <c r="T92" s="32">
        <v>5.13</v>
      </c>
      <c r="U92" s="32">
        <v>18.59</v>
      </c>
      <c r="AW92" s="47"/>
      <c r="BF92" s="122"/>
      <c r="BG92" s="124"/>
      <c r="BH92" s="124"/>
      <c r="BR92" s="31" t="s">
        <v>8</v>
      </c>
      <c r="BS92" s="76">
        <v>38.99</v>
      </c>
      <c r="BT92" s="69">
        <v>0.37</v>
      </c>
      <c r="BU92" s="69">
        <v>10.42</v>
      </c>
      <c r="BV92" s="69">
        <v>36.65</v>
      </c>
      <c r="BW92" s="69">
        <v>12.23</v>
      </c>
      <c r="BX92" s="69">
        <v>1.34</v>
      </c>
    </row>
    <row r="93" spans="2:61" ht="15">
      <c r="B93" s="32"/>
      <c r="C93" s="150"/>
      <c r="D93" s="140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Q93" s="111"/>
      <c r="R93" s="32"/>
      <c r="S93" s="32"/>
      <c r="T93" s="32"/>
      <c r="U93" s="32"/>
      <c r="AV93" s="41" t="s">
        <v>22</v>
      </c>
      <c r="AW93" s="42" t="s">
        <v>15</v>
      </c>
      <c r="AX93" s="42" t="s">
        <v>16</v>
      </c>
      <c r="AY93" s="42" t="s">
        <v>17</v>
      </c>
      <c r="AZ93" s="42" t="s">
        <v>18</v>
      </c>
      <c r="BA93" s="42" t="s">
        <v>19</v>
      </c>
      <c r="BB93" s="42" t="s">
        <v>24</v>
      </c>
      <c r="BC93" s="40"/>
      <c r="BD93" s="40"/>
      <c r="BE93" s="40"/>
      <c r="BF93" s="122"/>
      <c r="BG93" s="123"/>
      <c r="BH93" s="123"/>
      <c r="BI93" s="40"/>
    </row>
    <row r="94" spans="2:76" ht="15">
      <c r="B94" s="41" t="s">
        <v>22</v>
      </c>
      <c r="C94" s="150"/>
      <c r="D94" s="142" t="s">
        <v>15</v>
      </c>
      <c r="E94" s="87"/>
      <c r="F94" s="42" t="s">
        <v>16</v>
      </c>
      <c r="G94" s="87"/>
      <c r="H94" s="42" t="s">
        <v>17</v>
      </c>
      <c r="I94" s="87"/>
      <c r="J94" s="42" t="s">
        <v>18</v>
      </c>
      <c r="K94" s="87"/>
      <c r="L94" s="42" t="s">
        <v>19</v>
      </c>
      <c r="M94" s="87"/>
      <c r="N94" s="42" t="s">
        <v>24</v>
      </c>
      <c r="O94" s="87"/>
      <c r="Q94" s="110"/>
      <c r="R94" s="87"/>
      <c r="S94" s="87"/>
      <c r="T94" s="87"/>
      <c r="U94" s="87"/>
      <c r="AV94" s="32" t="s">
        <v>7</v>
      </c>
      <c r="AW94" s="48">
        <v>47.8</v>
      </c>
      <c r="AX94" s="33">
        <v>3.75</v>
      </c>
      <c r="AY94" s="33">
        <v>40.94</v>
      </c>
      <c r="AZ94" s="33">
        <v>3.03</v>
      </c>
      <c r="BA94" s="33">
        <v>4.48</v>
      </c>
      <c r="BB94" s="33">
        <v>0</v>
      </c>
      <c r="BE94" s="55"/>
      <c r="BF94" s="122"/>
      <c r="BG94" s="123"/>
      <c r="BH94" s="123"/>
      <c r="BS94" s="37"/>
      <c r="BT94" s="37"/>
      <c r="BU94" s="37"/>
      <c r="BV94" s="37"/>
      <c r="BW94" s="37"/>
      <c r="BX94" s="37"/>
    </row>
    <row r="95" spans="2:73" ht="15.75">
      <c r="B95" s="32" t="s">
        <v>7</v>
      </c>
      <c r="C95" s="150">
        <v>1355</v>
      </c>
      <c r="D95" s="143">
        <v>1330</v>
      </c>
      <c r="E95" s="132">
        <v>747</v>
      </c>
      <c r="F95" s="33">
        <v>56.17</v>
      </c>
      <c r="G95" s="32">
        <v>31</v>
      </c>
      <c r="H95" s="33">
        <v>2.33</v>
      </c>
      <c r="I95" s="32">
        <v>405</v>
      </c>
      <c r="J95" s="33">
        <v>30.45</v>
      </c>
      <c r="K95" s="32">
        <v>52</v>
      </c>
      <c r="L95" s="33">
        <v>3.91</v>
      </c>
      <c r="M95" s="32">
        <v>91</v>
      </c>
      <c r="N95" s="33">
        <v>6.84</v>
      </c>
      <c r="O95" s="32">
        <v>4</v>
      </c>
      <c r="P95">
        <v>0.3</v>
      </c>
      <c r="Q95" s="111"/>
      <c r="R95" s="32">
        <v>587</v>
      </c>
      <c r="S95" s="32">
        <v>7</v>
      </c>
      <c r="T95" s="131">
        <v>135</v>
      </c>
      <c r="U95" s="131">
        <v>307</v>
      </c>
      <c r="W95" s="37"/>
      <c r="AV95" s="32" t="s">
        <v>6</v>
      </c>
      <c r="AW95" s="48">
        <v>0.02</v>
      </c>
      <c r="AX95" s="33">
        <v>0.01</v>
      </c>
      <c r="AY95" s="33">
        <v>8.47</v>
      </c>
      <c r="AZ95" s="33">
        <v>32.51</v>
      </c>
      <c r="BA95" s="33">
        <v>46.81</v>
      </c>
      <c r="BB95" s="33">
        <v>12.18</v>
      </c>
      <c r="BE95" s="55"/>
      <c r="BF95" s="122"/>
      <c r="BG95" s="124"/>
      <c r="BH95" s="124"/>
      <c r="BR95" s="30" t="s">
        <v>27</v>
      </c>
      <c r="BS95" s="47"/>
      <c r="BU95" s="46"/>
    </row>
    <row r="96" spans="1:76" s="37" customFormat="1" ht="12.75">
      <c r="A96"/>
      <c r="B96" s="32" t="s">
        <v>6</v>
      </c>
      <c r="C96" s="150">
        <v>2613</v>
      </c>
      <c r="D96" s="143">
        <v>2625</v>
      </c>
      <c r="E96" s="132">
        <v>116</v>
      </c>
      <c r="F96" s="33">
        <v>4.42</v>
      </c>
      <c r="G96" s="32">
        <v>0</v>
      </c>
      <c r="H96" s="33">
        <v>0</v>
      </c>
      <c r="I96" s="32">
        <v>234</v>
      </c>
      <c r="J96" s="33">
        <v>8.91</v>
      </c>
      <c r="K96" s="32">
        <v>575</v>
      </c>
      <c r="L96" s="33">
        <v>21.9</v>
      </c>
      <c r="M96" s="32">
        <v>1448</v>
      </c>
      <c r="N96" s="33">
        <v>55.16</v>
      </c>
      <c r="O96" s="32">
        <v>252</v>
      </c>
      <c r="P96" s="37">
        <v>9.6</v>
      </c>
      <c r="R96" s="32"/>
      <c r="S96" s="32"/>
      <c r="T96" s="32"/>
      <c r="U96" s="131"/>
      <c r="W96"/>
      <c r="AV96" s="31" t="s">
        <v>8</v>
      </c>
      <c r="AW96" s="76">
        <v>13.64</v>
      </c>
      <c r="AX96" s="69">
        <v>1.08</v>
      </c>
      <c r="AY96" s="69">
        <v>17.73</v>
      </c>
      <c r="AZ96" s="69">
        <v>24.1</v>
      </c>
      <c r="BA96" s="69">
        <v>34.74</v>
      </c>
      <c r="BB96" s="69">
        <v>8.71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R96"/>
      <c r="BS96" s="47"/>
      <c r="BT96"/>
      <c r="BU96"/>
      <c r="BV96"/>
      <c r="BW96"/>
      <c r="BX96"/>
    </row>
    <row r="97" spans="1:76" ht="15.75">
      <c r="A97" s="40"/>
      <c r="B97" s="31" t="s">
        <v>8</v>
      </c>
      <c r="C97" s="151">
        <v>3968</v>
      </c>
      <c r="D97" s="144">
        <v>3955</v>
      </c>
      <c r="E97" s="134">
        <v>863</v>
      </c>
      <c r="F97" s="69">
        <v>21.82</v>
      </c>
      <c r="G97" s="31">
        <v>31</v>
      </c>
      <c r="H97" s="69">
        <v>0.78</v>
      </c>
      <c r="I97" s="31">
        <v>639</v>
      </c>
      <c r="J97" s="69">
        <v>16.16</v>
      </c>
      <c r="K97" s="31">
        <v>627</v>
      </c>
      <c r="L97" s="69">
        <v>15.85</v>
      </c>
      <c r="M97" s="31">
        <v>1539</v>
      </c>
      <c r="N97" s="69">
        <v>38.91</v>
      </c>
      <c r="O97" s="31">
        <v>256</v>
      </c>
      <c r="P97">
        <v>6.47</v>
      </c>
      <c r="Q97" s="108" t="s">
        <v>25</v>
      </c>
      <c r="R97" s="32">
        <v>80.52</v>
      </c>
      <c r="S97" s="32">
        <v>0.96</v>
      </c>
      <c r="T97" s="32">
        <v>18.52</v>
      </c>
      <c r="U97" s="32">
        <v>42.11</v>
      </c>
      <c r="W97" s="37"/>
      <c r="AW97" s="47"/>
      <c r="BK97" s="37"/>
      <c r="BL97" s="37"/>
      <c r="BM97" s="37"/>
      <c r="BN97" s="37"/>
      <c r="BO97" s="37"/>
      <c r="BP97" s="37"/>
      <c r="BR97" s="38" t="s">
        <v>21</v>
      </c>
      <c r="BS97" s="39" t="s">
        <v>15</v>
      </c>
      <c r="BT97" s="39" t="s">
        <v>16</v>
      </c>
      <c r="BU97" s="39" t="s">
        <v>17</v>
      </c>
      <c r="BV97" s="39" t="s">
        <v>18</v>
      </c>
      <c r="BW97" s="39" t="s">
        <v>19</v>
      </c>
      <c r="BX97" s="39" t="s">
        <v>24</v>
      </c>
    </row>
    <row r="98" spans="2:76" ht="15">
      <c r="B98" s="32"/>
      <c r="C98" s="150"/>
      <c r="D98" s="140"/>
      <c r="E98" s="132"/>
      <c r="F98" s="32"/>
      <c r="G98" s="32"/>
      <c r="H98" s="32"/>
      <c r="I98" s="32"/>
      <c r="J98" s="32"/>
      <c r="K98" s="32"/>
      <c r="L98" s="32"/>
      <c r="M98" s="32"/>
      <c r="N98" s="32"/>
      <c r="O98" s="32"/>
      <c r="Q98" s="111"/>
      <c r="R98" s="32"/>
      <c r="S98" s="32"/>
      <c r="T98" s="32"/>
      <c r="U98" s="32"/>
      <c r="AV98" s="44" t="s">
        <v>23</v>
      </c>
      <c r="AW98" s="45" t="s">
        <v>15</v>
      </c>
      <c r="AX98" s="45" t="s">
        <v>16</v>
      </c>
      <c r="AY98" s="45" t="s">
        <v>17</v>
      </c>
      <c r="AZ98" s="45" t="s">
        <v>18</v>
      </c>
      <c r="BA98" s="45" t="s">
        <v>19</v>
      </c>
      <c r="BB98" s="45" t="s">
        <v>24</v>
      </c>
      <c r="BC98" s="43"/>
      <c r="BD98" s="43"/>
      <c r="BE98" s="43"/>
      <c r="BF98" s="43"/>
      <c r="BG98" s="43"/>
      <c r="BH98" s="43"/>
      <c r="BI98" s="43"/>
      <c r="BJ98" s="37"/>
      <c r="BR98" s="32" t="s">
        <v>7</v>
      </c>
      <c r="BS98" s="48">
        <v>81.75</v>
      </c>
      <c r="BT98" s="33">
        <v>0.14</v>
      </c>
      <c r="BU98" s="33">
        <v>5.38</v>
      </c>
      <c r="BV98" s="33">
        <v>10.53</v>
      </c>
      <c r="BW98" s="33">
        <v>0.98</v>
      </c>
      <c r="BX98" s="33">
        <v>1.23</v>
      </c>
    </row>
    <row r="99" spans="2:76" ht="15">
      <c r="B99" s="44" t="s">
        <v>23</v>
      </c>
      <c r="C99" s="150"/>
      <c r="D99" s="145" t="s">
        <v>15</v>
      </c>
      <c r="E99" s="132"/>
      <c r="F99" s="45" t="s">
        <v>16</v>
      </c>
      <c r="G99" s="89"/>
      <c r="H99" s="45" t="s">
        <v>17</v>
      </c>
      <c r="I99" s="89"/>
      <c r="J99" s="45" t="s">
        <v>18</v>
      </c>
      <c r="K99" s="89"/>
      <c r="L99" s="45" t="s">
        <v>19</v>
      </c>
      <c r="M99" s="89"/>
      <c r="N99" s="45" t="s">
        <v>24</v>
      </c>
      <c r="O99" s="89"/>
      <c r="Q99" s="112"/>
      <c r="R99" s="89"/>
      <c r="S99" s="89"/>
      <c r="T99" s="89"/>
      <c r="U99" s="89"/>
      <c r="AV99" s="32" t="s">
        <v>7</v>
      </c>
      <c r="AW99" s="48">
        <v>82.06</v>
      </c>
      <c r="AX99" s="33">
        <v>0.16</v>
      </c>
      <c r="AY99" s="33">
        <v>6.27</v>
      </c>
      <c r="AZ99" s="33">
        <v>10.68</v>
      </c>
      <c r="BA99" s="33">
        <v>0.61</v>
      </c>
      <c r="BB99" s="33">
        <v>0.22</v>
      </c>
      <c r="BR99" s="32" t="s">
        <v>6</v>
      </c>
      <c r="BS99" s="48">
        <v>0.24</v>
      </c>
      <c r="BT99" s="33">
        <v>0.4</v>
      </c>
      <c r="BU99" s="33">
        <v>12.63</v>
      </c>
      <c r="BV99" s="33">
        <v>63.85</v>
      </c>
      <c r="BW99" s="33">
        <v>21.53</v>
      </c>
      <c r="BX99" s="33">
        <v>1.35</v>
      </c>
    </row>
    <row r="100" spans="2:76" ht="15">
      <c r="B100" s="32" t="s">
        <v>7</v>
      </c>
      <c r="C100" s="150">
        <v>28061</v>
      </c>
      <c r="D100" s="146">
        <v>28022</v>
      </c>
      <c r="E100" s="135">
        <v>22501</v>
      </c>
      <c r="F100" s="136">
        <v>80.3</v>
      </c>
      <c r="G100" s="136">
        <v>38</v>
      </c>
      <c r="H100" s="136">
        <v>0.14</v>
      </c>
      <c r="I100" s="136">
        <v>1675</v>
      </c>
      <c r="J100" s="136">
        <v>5.98</v>
      </c>
      <c r="K100" s="136">
        <v>3380</v>
      </c>
      <c r="L100" s="136">
        <v>12.06</v>
      </c>
      <c r="M100" s="136">
        <v>367</v>
      </c>
      <c r="N100" s="136">
        <v>1.31</v>
      </c>
      <c r="O100" s="136">
        <v>61</v>
      </c>
      <c r="P100">
        <v>0.22</v>
      </c>
      <c r="Q100" s="111"/>
      <c r="R100" s="32">
        <v>10390</v>
      </c>
      <c r="S100" s="32">
        <v>10532</v>
      </c>
      <c r="T100" s="32">
        <v>1235</v>
      </c>
      <c r="U100" s="32">
        <v>4290</v>
      </c>
      <c r="AV100" s="32" t="s">
        <v>6</v>
      </c>
      <c r="AW100" s="48">
        <v>0.39</v>
      </c>
      <c r="AX100" s="33">
        <v>0.01</v>
      </c>
      <c r="AY100" s="33">
        <v>11.19</v>
      </c>
      <c r="AZ100" s="33">
        <v>57.84</v>
      </c>
      <c r="BA100" s="33">
        <v>25.01</v>
      </c>
      <c r="BB100" s="33">
        <v>5.56</v>
      </c>
      <c r="BR100" s="31" t="s">
        <v>8</v>
      </c>
      <c r="BS100" s="76">
        <v>42.22</v>
      </c>
      <c r="BT100" s="69">
        <v>0.26</v>
      </c>
      <c r="BU100" s="69">
        <v>8.89</v>
      </c>
      <c r="BV100" s="69">
        <v>36.39</v>
      </c>
      <c r="BW100" s="69">
        <v>10.94</v>
      </c>
      <c r="BX100" s="69">
        <v>1.29</v>
      </c>
    </row>
    <row r="101" spans="1:76" s="40" customFormat="1" ht="12.75">
      <c r="A101"/>
      <c r="B101" s="32" t="s">
        <v>6</v>
      </c>
      <c r="C101" s="150">
        <v>28030</v>
      </c>
      <c r="D101" s="146">
        <v>28035</v>
      </c>
      <c r="E101" s="135">
        <v>1300</v>
      </c>
      <c r="F101" s="136">
        <v>4.64</v>
      </c>
      <c r="G101" s="136">
        <v>0</v>
      </c>
      <c r="H101" s="136">
        <v>0</v>
      </c>
      <c r="I101" s="136">
        <v>2550</v>
      </c>
      <c r="J101" s="136">
        <v>9.1</v>
      </c>
      <c r="K101" s="136">
        <v>13837</v>
      </c>
      <c r="L101" s="136">
        <v>49.36</v>
      </c>
      <c r="M101" s="136">
        <v>8219</v>
      </c>
      <c r="N101" s="136">
        <v>29.32</v>
      </c>
      <c r="O101" s="136">
        <v>2129</v>
      </c>
      <c r="P101" s="40">
        <v>7.59</v>
      </c>
      <c r="R101" s="32"/>
      <c r="S101" s="32"/>
      <c r="T101" s="32"/>
      <c r="U101" s="32"/>
      <c r="W101"/>
      <c r="AV101" s="31" t="s">
        <v>8</v>
      </c>
      <c r="AW101" s="76">
        <v>41.27</v>
      </c>
      <c r="AX101" s="69">
        <v>0.08</v>
      </c>
      <c r="AY101" s="69">
        <v>8.73</v>
      </c>
      <c r="AZ101" s="69">
        <v>34.23</v>
      </c>
      <c r="BA101" s="69">
        <v>12.8</v>
      </c>
      <c r="BB101" s="69">
        <v>2.89</v>
      </c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R101"/>
      <c r="BS101" s="47"/>
      <c r="BT101"/>
      <c r="BU101"/>
      <c r="BV101"/>
      <c r="BW101"/>
      <c r="BX101"/>
    </row>
    <row r="102" spans="1:76" ht="15.75">
      <c r="A102" s="43"/>
      <c r="B102" s="31" t="s">
        <v>8</v>
      </c>
      <c r="C102" s="151">
        <v>56091</v>
      </c>
      <c r="D102" s="147">
        <v>56057</v>
      </c>
      <c r="E102" s="137">
        <v>23801</v>
      </c>
      <c r="F102" s="138">
        <v>42.46</v>
      </c>
      <c r="G102" s="138">
        <v>38</v>
      </c>
      <c r="H102" s="138">
        <v>0.07</v>
      </c>
      <c r="I102" s="138">
        <v>4225</v>
      </c>
      <c r="J102" s="138">
        <v>7.54</v>
      </c>
      <c r="K102" s="138">
        <v>17217</v>
      </c>
      <c r="L102" s="138">
        <v>30.71</v>
      </c>
      <c r="M102" s="138">
        <v>8586</v>
      </c>
      <c r="N102" s="138">
        <v>15.32</v>
      </c>
      <c r="O102" s="138">
        <v>2190</v>
      </c>
      <c r="P102">
        <v>3.91</v>
      </c>
      <c r="Q102" s="108" t="s">
        <v>25</v>
      </c>
      <c r="R102" s="32">
        <v>46.89</v>
      </c>
      <c r="S102" s="32">
        <v>47.53</v>
      </c>
      <c r="T102" s="32">
        <v>5.57</v>
      </c>
      <c r="U102" s="32">
        <v>19.36</v>
      </c>
      <c r="W102" s="40"/>
      <c r="AW102" s="47"/>
      <c r="BG102" s="47"/>
      <c r="BK102" s="40"/>
      <c r="BL102" s="40"/>
      <c r="BM102" s="40"/>
      <c r="BN102" s="40"/>
      <c r="BO102" s="40"/>
      <c r="BP102" s="40"/>
      <c r="BR102" s="41" t="s">
        <v>22</v>
      </c>
      <c r="BS102" s="42" t="s">
        <v>15</v>
      </c>
      <c r="BT102" s="42" t="s">
        <v>16</v>
      </c>
      <c r="BU102" s="42" t="s">
        <v>17</v>
      </c>
      <c r="BV102" s="42" t="s">
        <v>18</v>
      </c>
      <c r="BW102" s="42" t="s">
        <v>19</v>
      </c>
      <c r="BX102" s="42" t="s">
        <v>24</v>
      </c>
    </row>
    <row r="103" spans="1:76" ht="12.75">
      <c r="A103" s="55"/>
      <c r="B103" s="55"/>
      <c r="C103" s="98"/>
      <c r="D103" s="105"/>
      <c r="E103" s="105"/>
      <c r="F103" s="105"/>
      <c r="G103" s="105"/>
      <c r="H103" s="105"/>
      <c r="I103" s="55"/>
      <c r="AW103" s="47"/>
      <c r="BJ103" s="40"/>
      <c r="BR103" s="32" t="s">
        <v>7</v>
      </c>
      <c r="BS103" s="48">
        <v>54.6</v>
      </c>
      <c r="BT103" s="33">
        <v>2.21</v>
      </c>
      <c r="BU103" s="33">
        <v>22.12</v>
      </c>
      <c r="BV103" s="33">
        <v>13.75</v>
      </c>
      <c r="BW103" s="33">
        <v>6.86</v>
      </c>
      <c r="BX103" s="33">
        <v>0.45</v>
      </c>
    </row>
    <row r="104" spans="1:76" ht="15.75">
      <c r="A104" s="55"/>
      <c r="B104" s="55"/>
      <c r="C104" s="98"/>
      <c r="D104" s="105"/>
      <c r="E104" s="105"/>
      <c r="F104" s="105"/>
      <c r="G104" s="105"/>
      <c r="H104" s="105"/>
      <c r="I104" s="55"/>
      <c r="AV104" s="30" t="s">
        <v>74</v>
      </c>
      <c r="AW104" s="47"/>
      <c r="BJ104" s="55"/>
      <c r="BR104" s="32" t="s">
        <v>6</v>
      </c>
      <c r="BS104" s="48">
        <v>0</v>
      </c>
      <c r="BT104" s="33">
        <v>0</v>
      </c>
      <c r="BU104" s="33">
        <v>7.16</v>
      </c>
      <c r="BV104" s="33">
        <v>27.41</v>
      </c>
      <c r="BW104" s="33">
        <v>61.44</v>
      </c>
      <c r="BX104" s="33">
        <v>4</v>
      </c>
    </row>
    <row r="105" spans="1:76" ht="12.75">
      <c r="A105" s="55"/>
      <c r="B105" s="100"/>
      <c r="C105" s="101"/>
      <c r="D105" s="102"/>
      <c r="E105" s="102"/>
      <c r="F105" s="102"/>
      <c r="G105" s="102"/>
      <c r="H105" s="102"/>
      <c r="I105" s="55"/>
      <c r="AW105" s="47"/>
      <c r="BJ105" s="55"/>
      <c r="BR105" s="31" t="s">
        <v>8</v>
      </c>
      <c r="BS105" s="76">
        <v>19.62</v>
      </c>
      <c r="BT105" s="69">
        <v>0.79</v>
      </c>
      <c r="BU105" s="69">
        <v>12.54</v>
      </c>
      <c r="BV105" s="69">
        <v>22.5</v>
      </c>
      <c r="BW105" s="69">
        <v>41.83</v>
      </c>
      <c r="BX105" s="69">
        <v>2.72</v>
      </c>
    </row>
    <row r="106" spans="1:76" s="43" customFormat="1" ht="12.75">
      <c r="A106" s="55"/>
      <c r="B106" s="55"/>
      <c r="C106" s="56"/>
      <c r="D106" s="55"/>
      <c r="E106" s="55"/>
      <c r="F106" s="55"/>
      <c r="G106" s="55"/>
      <c r="H106" s="55"/>
      <c r="I106" s="55"/>
      <c r="W106"/>
      <c r="AV106" s="38" t="s">
        <v>21</v>
      </c>
      <c r="AW106" s="39" t="s">
        <v>15</v>
      </c>
      <c r="AX106" s="39" t="s">
        <v>16</v>
      </c>
      <c r="AY106" s="39" t="s">
        <v>17</v>
      </c>
      <c r="AZ106" s="39" t="s">
        <v>18</v>
      </c>
      <c r="BA106" s="39" t="s">
        <v>19</v>
      </c>
      <c r="BB106" s="39" t="s">
        <v>24</v>
      </c>
      <c r="BC106" s="81" t="s">
        <v>8</v>
      </c>
      <c r="BD106" s="82"/>
      <c r="BE106" s="82"/>
      <c r="BF106" s="83" t="s">
        <v>37</v>
      </c>
      <c r="BG106" s="82"/>
      <c r="BH106" s="82"/>
      <c r="BI106" s="82"/>
      <c r="BJ106"/>
      <c r="BK106"/>
      <c r="BL106"/>
      <c r="BM106"/>
      <c r="BN106"/>
      <c r="BO106"/>
      <c r="BP106"/>
      <c r="BR106"/>
      <c r="BS106" s="47"/>
      <c r="BT106"/>
      <c r="BU106"/>
      <c r="BV106"/>
      <c r="BW106"/>
      <c r="BX106"/>
    </row>
    <row r="107" spans="1:76" ht="12.75">
      <c r="A107" s="59"/>
      <c r="B107" s="106"/>
      <c r="C107" s="107"/>
      <c r="D107" s="107"/>
      <c r="E107" s="107"/>
      <c r="F107" s="107"/>
      <c r="G107" s="107"/>
      <c r="H107" s="107"/>
      <c r="I107" s="59"/>
      <c r="W107" s="43"/>
      <c r="AV107" s="32" t="s">
        <v>7</v>
      </c>
      <c r="AW107" s="48">
        <v>89261</v>
      </c>
      <c r="AX107" s="61">
        <v>26</v>
      </c>
      <c r="AY107" s="61">
        <v>5278</v>
      </c>
      <c r="AZ107" s="61">
        <v>11752</v>
      </c>
      <c r="BA107" s="61">
        <v>492</v>
      </c>
      <c r="BB107" s="61">
        <v>242</v>
      </c>
      <c r="BC107" s="32">
        <v>107051</v>
      </c>
      <c r="BE107" s="32"/>
      <c r="BF107" s="83" t="s">
        <v>33</v>
      </c>
      <c r="BG107" s="83" t="s">
        <v>35</v>
      </c>
      <c r="BH107" s="83" t="s">
        <v>36</v>
      </c>
      <c r="BI107" s="94" t="s">
        <v>47</v>
      </c>
      <c r="BK107" s="43"/>
      <c r="BL107" s="43"/>
      <c r="BM107" s="43"/>
      <c r="BN107" s="43"/>
      <c r="BO107" s="43"/>
      <c r="BP107" s="43"/>
      <c r="BR107" s="44" t="s">
        <v>23</v>
      </c>
      <c r="BS107" s="45" t="s">
        <v>15</v>
      </c>
      <c r="BT107" s="45" t="s">
        <v>16</v>
      </c>
      <c r="BU107" s="45" t="s">
        <v>17</v>
      </c>
      <c r="BV107" s="45" t="s">
        <v>18</v>
      </c>
      <c r="BW107" s="45" t="s">
        <v>19</v>
      </c>
      <c r="BX107" s="45" t="s">
        <v>24</v>
      </c>
    </row>
    <row r="108" spans="1:76" ht="12.75">
      <c r="A108" s="55"/>
      <c r="B108" s="55"/>
      <c r="C108" s="98"/>
      <c r="D108" s="105"/>
      <c r="E108" s="105"/>
      <c r="F108" s="105"/>
      <c r="G108" s="105"/>
      <c r="H108" s="105"/>
      <c r="I108" s="55"/>
      <c r="AV108" s="32" t="s">
        <v>6</v>
      </c>
      <c r="AW108" s="48">
        <v>428</v>
      </c>
      <c r="AX108" s="61">
        <v>6</v>
      </c>
      <c r="AY108" s="61">
        <v>11538</v>
      </c>
      <c r="AZ108" s="61">
        <v>60789</v>
      </c>
      <c r="BA108" s="61">
        <v>22897</v>
      </c>
      <c r="BB108" s="61">
        <v>4906</v>
      </c>
      <c r="BC108" s="115">
        <v>100564</v>
      </c>
      <c r="BE108" s="32"/>
      <c r="BF108" s="32">
        <v>37850</v>
      </c>
      <c r="BG108" s="32">
        <v>45172</v>
      </c>
      <c r="BH108" s="32">
        <v>4948</v>
      </c>
      <c r="BI108" s="32">
        <v>12742</v>
      </c>
      <c r="BJ108" s="43"/>
      <c r="BR108" s="32" t="s">
        <v>7</v>
      </c>
      <c r="BS108" s="48">
        <v>79.88</v>
      </c>
      <c r="BT108" s="33">
        <v>0.28</v>
      </c>
      <c r="BU108" s="33">
        <v>6.53</v>
      </c>
      <c r="BV108" s="33">
        <v>10.75</v>
      </c>
      <c r="BW108" s="33">
        <v>1.38</v>
      </c>
      <c r="BX108" s="33">
        <v>1.17</v>
      </c>
    </row>
    <row r="109" spans="1:76" ht="15.75">
      <c r="A109" s="55"/>
      <c r="B109" s="55"/>
      <c r="C109" s="98"/>
      <c r="D109" s="105"/>
      <c r="E109" s="105"/>
      <c r="F109" s="105"/>
      <c r="G109" s="105"/>
      <c r="H109" s="105"/>
      <c r="I109" s="55"/>
      <c r="AV109" s="31" t="s">
        <v>8</v>
      </c>
      <c r="AW109" s="76">
        <v>89689</v>
      </c>
      <c r="AX109" s="69">
        <v>32</v>
      </c>
      <c r="AY109" s="69">
        <v>16816</v>
      </c>
      <c r="AZ109" s="69">
        <v>72541</v>
      </c>
      <c r="BA109" s="69">
        <v>23389</v>
      </c>
      <c r="BB109" s="69">
        <v>5148</v>
      </c>
      <c r="BC109" s="115">
        <v>207615</v>
      </c>
      <c r="BE109" s="108" t="s">
        <v>25</v>
      </c>
      <c r="BF109" s="32">
        <v>43.03</v>
      </c>
      <c r="BG109" s="32">
        <v>51.35</v>
      </c>
      <c r="BH109" s="32">
        <v>5.62</v>
      </c>
      <c r="BI109" s="32">
        <v>14.48</v>
      </c>
      <c r="BR109" s="32" t="s">
        <v>6</v>
      </c>
      <c r="BS109" s="48">
        <v>0.21</v>
      </c>
      <c r="BT109" s="33">
        <v>0.35</v>
      </c>
      <c r="BU109" s="33">
        <v>11.95</v>
      </c>
      <c r="BV109" s="33">
        <v>59.37</v>
      </c>
      <c r="BW109" s="33">
        <v>26.44</v>
      </c>
      <c r="BX109" s="33">
        <v>1.68</v>
      </c>
    </row>
    <row r="110" spans="1:76" ht="15">
      <c r="A110" s="55"/>
      <c r="B110" s="100"/>
      <c r="C110" s="101"/>
      <c r="D110" s="102"/>
      <c r="E110" s="102"/>
      <c r="F110" s="102"/>
      <c r="G110" s="102"/>
      <c r="H110" s="102"/>
      <c r="I110" s="55"/>
      <c r="AW110" s="47"/>
      <c r="BE110" s="109"/>
      <c r="BR110" s="31" t="s">
        <v>8</v>
      </c>
      <c r="BS110" s="76">
        <v>40.05</v>
      </c>
      <c r="BT110" s="69">
        <v>0.32</v>
      </c>
      <c r="BU110" s="69">
        <v>9.24</v>
      </c>
      <c r="BV110" s="69">
        <v>35.05</v>
      </c>
      <c r="BW110" s="69">
        <v>13.91</v>
      </c>
      <c r="BX110" s="69">
        <v>1.43</v>
      </c>
    </row>
    <row r="111" spans="1:61" ht="15">
      <c r="A111" s="55"/>
      <c r="B111" s="55"/>
      <c r="C111" s="56"/>
      <c r="D111" s="55"/>
      <c r="E111" s="55"/>
      <c r="F111" s="55"/>
      <c r="G111" s="55"/>
      <c r="H111" s="55"/>
      <c r="I111" s="55"/>
      <c r="AV111" s="41" t="s">
        <v>22</v>
      </c>
      <c r="AW111" s="42" t="s">
        <v>15</v>
      </c>
      <c r="AX111" s="42" t="s">
        <v>16</v>
      </c>
      <c r="AY111" s="42" t="s">
        <v>17</v>
      </c>
      <c r="AZ111" s="42" t="s">
        <v>18</v>
      </c>
      <c r="BA111" s="42" t="s">
        <v>19</v>
      </c>
      <c r="BB111" s="84" t="s">
        <v>24</v>
      </c>
      <c r="BC111" s="32"/>
      <c r="BD111" s="87"/>
      <c r="BE111" s="110"/>
      <c r="BF111" s="87"/>
      <c r="BG111" s="87"/>
      <c r="BH111" s="87"/>
      <c r="BI111" s="87"/>
    </row>
    <row r="112" spans="48:61" ht="15">
      <c r="AV112" s="32" t="s">
        <v>7</v>
      </c>
      <c r="AW112" s="48">
        <v>1973</v>
      </c>
      <c r="AX112" s="33">
        <v>155</v>
      </c>
      <c r="AY112" s="33">
        <v>1690</v>
      </c>
      <c r="AZ112" s="33">
        <v>125</v>
      </c>
      <c r="BA112" s="33">
        <v>185</v>
      </c>
      <c r="BB112" s="85">
        <v>0</v>
      </c>
      <c r="BC112" s="32">
        <v>4128</v>
      </c>
      <c r="BE112" s="111"/>
      <c r="BF112" s="32">
        <v>1395</v>
      </c>
      <c r="BG112" s="32"/>
      <c r="BH112" s="131">
        <v>510</v>
      </c>
      <c r="BI112" s="32">
        <v>434</v>
      </c>
    </row>
    <row r="113" spans="23:73" ht="15.75">
      <c r="W113" s="37"/>
      <c r="AV113" s="32" t="s">
        <v>6</v>
      </c>
      <c r="AW113" s="48">
        <v>2</v>
      </c>
      <c r="AX113" s="33">
        <v>1</v>
      </c>
      <c r="AY113" s="33">
        <v>877</v>
      </c>
      <c r="AZ113" s="33">
        <v>3364</v>
      </c>
      <c r="BA113" s="33">
        <v>4844</v>
      </c>
      <c r="BB113" s="85">
        <v>1261</v>
      </c>
      <c r="BC113" s="32">
        <v>10349</v>
      </c>
      <c r="BE113" s="108" t="s">
        <v>25</v>
      </c>
      <c r="BF113" s="32">
        <v>73.23</v>
      </c>
      <c r="BG113" s="32"/>
      <c r="BH113" s="131">
        <v>26.77</v>
      </c>
      <c r="BI113" s="32">
        <v>19.42</v>
      </c>
      <c r="BR113" s="30" t="s">
        <v>26</v>
      </c>
      <c r="BS113" s="47"/>
      <c r="BU113" s="46"/>
    </row>
    <row r="114" spans="1:77" s="37" customFormat="1" ht="15.75">
      <c r="A114" s="57"/>
      <c r="B114" s="96"/>
      <c r="C114" s="97"/>
      <c r="D114" s="97"/>
      <c r="E114" s="97"/>
      <c r="F114" s="97"/>
      <c r="G114" s="97"/>
      <c r="H114" s="55"/>
      <c r="I114" s="57"/>
      <c r="J114" s="57"/>
      <c r="K114" s="57"/>
      <c r="L114" s="57"/>
      <c r="M114" s="97"/>
      <c r="W114"/>
      <c r="AV114" s="31" t="s">
        <v>8</v>
      </c>
      <c r="AW114" s="76">
        <v>1975</v>
      </c>
      <c r="AX114" s="69">
        <v>156</v>
      </c>
      <c r="AY114" s="69">
        <v>2567</v>
      </c>
      <c r="AZ114" s="69">
        <v>3489</v>
      </c>
      <c r="BA114" s="69">
        <v>5029</v>
      </c>
      <c r="BB114" s="86">
        <v>1261</v>
      </c>
      <c r="BC114" s="32">
        <v>14477</v>
      </c>
      <c r="BD114"/>
      <c r="BE114" s="111"/>
      <c r="BF114" s="32"/>
      <c r="BG114" s="32"/>
      <c r="BH114" s="32"/>
      <c r="BI114" s="32"/>
      <c r="BJ114" s="30"/>
      <c r="BK114"/>
      <c r="BL114"/>
      <c r="BM114"/>
      <c r="BN114"/>
      <c r="BO114"/>
      <c r="BP114"/>
      <c r="BR114"/>
      <c r="BS114" s="47"/>
      <c r="BT114"/>
      <c r="BU114"/>
      <c r="BV114"/>
      <c r="BW114"/>
      <c r="BX114"/>
      <c r="BY114"/>
    </row>
    <row r="115" spans="1:77" ht="15">
      <c r="A115" s="55"/>
      <c r="B115" s="55"/>
      <c r="C115" s="98"/>
      <c r="D115" s="99"/>
      <c r="E115" s="99"/>
      <c r="F115" s="99"/>
      <c r="G115" s="99"/>
      <c r="H115" s="55"/>
      <c r="I115" s="55"/>
      <c r="J115" s="55"/>
      <c r="K115" s="55"/>
      <c r="L115" s="55"/>
      <c r="M115" s="99"/>
      <c r="AW115" s="62"/>
      <c r="AX115" s="3"/>
      <c r="AY115" s="3"/>
      <c r="AZ115" s="3"/>
      <c r="BA115" s="3"/>
      <c r="BB115" s="3"/>
      <c r="BE115" s="109"/>
      <c r="BK115" s="37"/>
      <c r="BL115" s="37"/>
      <c r="BM115" s="37"/>
      <c r="BN115" s="37"/>
      <c r="BO115" s="37"/>
      <c r="BP115" s="37"/>
      <c r="BR115" s="38" t="s">
        <v>21</v>
      </c>
      <c r="BS115" s="39" t="s">
        <v>15</v>
      </c>
      <c r="BT115" s="39" t="s">
        <v>16</v>
      </c>
      <c r="BU115" s="39" t="s">
        <v>17</v>
      </c>
      <c r="BV115" s="39" t="s">
        <v>18</v>
      </c>
      <c r="BW115" s="39" t="s">
        <v>19</v>
      </c>
      <c r="BX115" s="39" t="s">
        <v>24</v>
      </c>
      <c r="BY115" s="37"/>
    </row>
    <row r="116" spans="1:76" ht="15">
      <c r="A116" s="55"/>
      <c r="B116" s="55"/>
      <c r="C116" s="98"/>
      <c r="D116" s="99"/>
      <c r="E116" s="99"/>
      <c r="F116" s="99"/>
      <c r="G116" s="99"/>
      <c r="H116" s="58"/>
      <c r="I116" s="55"/>
      <c r="J116" s="55"/>
      <c r="K116" s="55"/>
      <c r="L116" s="55"/>
      <c r="M116" s="55"/>
      <c r="AV116" s="44" t="s">
        <v>23</v>
      </c>
      <c r="AW116" s="45" t="s">
        <v>15</v>
      </c>
      <c r="AX116" s="45" t="s">
        <v>16</v>
      </c>
      <c r="AY116" s="45" t="s">
        <v>17</v>
      </c>
      <c r="AZ116" s="45" t="s">
        <v>18</v>
      </c>
      <c r="BA116" s="45" t="s">
        <v>19</v>
      </c>
      <c r="BB116" s="88" t="s">
        <v>24</v>
      </c>
      <c r="BC116" s="32"/>
      <c r="BD116" s="89"/>
      <c r="BE116" s="112"/>
      <c r="BF116" s="89"/>
      <c r="BG116" s="89"/>
      <c r="BH116" s="89"/>
      <c r="BI116" s="89"/>
      <c r="BJ116" s="37"/>
      <c r="BR116" s="32" t="s">
        <v>7</v>
      </c>
      <c r="BS116" s="48">
        <v>78.1</v>
      </c>
      <c r="BT116" s="33">
        <v>0.25</v>
      </c>
      <c r="BU116" s="33">
        <v>8.53</v>
      </c>
      <c r="BV116" s="33">
        <v>9.64</v>
      </c>
      <c r="BW116" s="33">
        <v>1.06</v>
      </c>
      <c r="BX116" s="33">
        <v>2.43</v>
      </c>
    </row>
    <row r="117" spans="1:76" ht="15">
      <c r="A117" s="55"/>
      <c r="B117" s="100"/>
      <c r="C117" s="101"/>
      <c r="D117" s="55"/>
      <c r="E117" s="102"/>
      <c r="F117" s="55"/>
      <c r="G117" s="55"/>
      <c r="H117" s="100"/>
      <c r="I117" s="55"/>
      <c r="J117" s="55"/>
      <c r="K117" s="55"/>
      <c r="L117" s="55"/>
      <c r="M117" s="102"/>
      <c r="AV117" s="32" t="s">
        <v>7</v>
      </c>
      <c r="AW117" s="33">
        <v>91234</v>
      </c>
      <c r="AX117" s="33">
        <v>181</v>
      </c>
      <c r="AY117" s="33">
        <v>6968</v>
      </c>
      <c r="AZ117" s="33">
        <v>11877</v>
      </c>
      <c r="BA117" s="33">
        <v>677</v>
      </c>
      <c r="BB117" s="33">
        <v>242</v>
      </c>
      <c r="BC117" s="32">
        <v>111179</v>
      </c>
      <c r="BE117" s="111"/>
      <c r="BF117" s="32">
        <v>39245</v>
      </c>
      <c r="BG117" s="32">
        <v>45172</v>
      </c>
      <c r="BH117" s="32">
        <v>5458</v>
      </c>
      <c r="BI117" s="32">
        <v>13176</v>
      </c>
      <c r="BR117" s="32" t="s">
        <v>6</v>
      </c>
      <c r="BS117" s="48">
        <v>0.11</v>
      </c>
      <c r="BT117" s="33">
        <v>0.39</v>
      </c>
      <c r="BU117" s="33">
        <v>12.82</v>
      </c>
      <c r="BV117" s="33">
        <v>56.59</v>
      </c>
      <c r="BW117" s="33">
        <v>27.76</v>
      </c>
      <c r="BX117" s="33">
        <v>2.32</v>
      </c>
    </row>
    <row r="118" spans="1:76" ht="15.75">
      <c r="A118" s="55"/>
      <c r="B118" s="55"/>
      <c r="C118" s="5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W118" s="40"/>
      <c r="AV118" s="32" t="s">
        <v>6</v>
      </c>
      <c r="AW118" s="33">
        <v>430</v>
      </c>
      <c r="AX118" s="33">
        <v>7</v>
      </c>
      <c r="AY118" s="33">
        <v>12415</v>
      </c>
      <c r="AZ118" s="33">
        <v>64153</v>
      </c>
      <c r="BA118" s="33">
        <v>27741</v>
      </c>
      <c r="BB118" s="33">
        <v>6167</v>
      </c>
      <c r="BC118" s="32">
        <v>110913</v>
      </c>
      <c r="BE118" s="108" t="s">
        <v>25</v>
      </c>
      <c r="BF118" s="32">
        <v>43.66</v>
      </c>
      <c r="BG118" s="32">
        <v>50.26</v>
      </c>
      <c r="BH118" s="32">
        <v>6.07</v>
      </c>
      <c r="BI118" s="32">
        <v>14.66</v>
      </c>
      <c r="BR118" s="31" t="s">
        <v>8</v>
      </c>
      <c r="BS118" s="76">
        <v>40.14</v>
      </c>
      <c r="BT118" s="69">
        <v>0.32</v>
      </c>
      <c r="BU118" s="69">
        <v>10.62</v>
      </c>
      <c r="BV118" s="69">
        <v>32.49</v>
      </c>
      <c r="BW118" s="69">
        <v>14.06</v>
      </c>
      <c r="BX118" s="69">
        <v>2.38</v>
      </c>
    </row>
    <row r="119" spans="1:77" s="40" customFormat="1" ht="15">
      <c r="A119" s="58"/>
      <c r="B119" s="103"/>
      <c r="C119" s="104"/>
      <c r="D119" s="55"/>
      <c r="E119" s="104"/>
      <c r="F119" s="58"/>
      <c r="G119" s="58"/>
      <c r="H119" s="103"/>
      <c r="I119" s="58"/>
      <c r="J119" s="58"/>
      <c r="K119" s="58"/>
      <c r="L119" s="55"/>
      <c r="M119" s="104"/>
      <c r="W119"/>
      <c r="AV119" s="31" t="s">
        <v>8</v>
      </c>
      <c r="AW119" s="119">
        <v>91664</v>
      </c>
      <c r="AX119" s="120">
        <v>188</v>
      </c>
      <c r="AY119" s="120">
        <v>19383</v>
      </c>
      <c r="AZ119" s="120">
        <v>76030</v>
      </c>
      <c r="BA119" s="120">
        <v>28418</v>
      </c>
      <c r="BB119" s="120">
        <v>6409</v>
      </c>
      <c r="BC119" s="118">
        <v>222092</v>
      </c>
      <c r="BD119"/>
      <c r="BE119" s="111"/>
      <c r="BF119" s="32"/>
      <c r="BG119" s="32"/>
      <c r="BH119" s="32"/>
      <c r="BI119" s="32"/>
      <c r="BJ119"/>
      <c r="BK119"/>
      <c r="BL119"/>
      <c r="BM119"/>
      <c r="BN119"/>
      <c r="BO119"/>
      <c r="BP119"/>
      <c r="BR119"/>
      <c r="BS119" s="47"/>
      <c r="BT119"/>
      <c r="BU119"/>
      <c r="BV119"/>
      <c r="BW119"/>
      <c r="BX119"/>
      <c r="BY119" s="37"/>
    </row>
    <row r="120" spans="1:76" ht="12.75">
      <c r="A120" s="55"/>
      <c r="B120" s="55"/>
      <c r="C120" s="98"/>
      <c r="D120" s="58"/>
      <c r="E120" s="105"/>
      <c r="F120" s="55"/>
      <c r="G120" s="55"/>
      <c r="H120" s="55"/>
      <c r="I120" s="55"/>
      <c r="J120" s="55"/>
      <c r="K120" s="55"/>
      <c r="L120" s="58"/>
      <c r="M120" s="105"/>
      <c r="BK120" s="40"/>
      <c r="BL120" s="40"/>
      <c r="BM120" s="40"/>
      <c r="BN120" s="40"/>
      <c r="BO120" s="40"/>
      <c r="BP120" s="40"/>
      <c r="BR120" s="41" t="s">
        <v>22</v>
      </c>
      <c r="BS120" s="42" t="s">
        <v>15</v>
      </c>
      <c r="BT120" s="42" t="s">
        <v>16</v>
      </c>
      <c r="BU120" s="42" t="s">
        <v>17</v>
      </c>
      <c r="BV120" s="42" t="s">
        <v>18</v>
      </c>
      <c r="BW120" s="42" t="s">
        <v>19</v>
      </c>
      <c r="BX120" s="42" t="s">
        <v>24</v>
      </c>
    </row>
    <row r="121" spans="1:76" ht="12.75">
      <c r="A121" s="55"/>
      <c r="B121" s="55"/>
      <c r="C121" s="98"/>
      <c r="D121" s="55"/>
      <c r="E121" s="102"/>
      <c r="F121" s="55"/>
      <c r="G121" s="55"/>
      <c r="H121" s="55"/>
      <c r="I121" s="55"/>
      <c r="J121" s="55"/>
      <c r="K121" s="55"/>
      <c r="L121" s="55"/>
      <c r="M121" s="102"/>
      <c r="BJ121" s="40"/>
      <c r="BR121" s="32" t="s">
        <v>7</v>
      </c>
      <c r="BS121" s="48">
        <v>46.63</v>
      </c>
      <c r="BT121" s="33">
        <v>2.54</v>
      </c>
      <c r="BU121" s="33">
        <v>26.66</v>
      </c>
      <c r="BV121" s="33">
        <v>15.5</v>
      </c>
      <c r="BW121" s="33">
        <v>6.32</v>
      </c>
      <c r="BX121" s="33">
        <v>2.35</v>
      </c>
    </row>
    <row r="122" spans="1:76" ht="15.75">
      <c r="A122" s="55"/>
      <c r="B122" s="100"/>
      <c r="C122" s="101"/>
      <c r="D122" s="55"/>
      <c r="E122" s="102"/>
      <c r="F122" s="55"/>
      <c r="G122" s="55"/>
      <c r="H122" s="100"/>
      <c r="I122" s="55"/>
      <c r="J122" s="55"/>
      <c r="K122" s="55"/>
      <c r="L122" s="55"/>
      <c r="M122" s="102"/>
      <c r="AV122" s="30" t="s">
        <v>51</v>
      </c>
      <c r="AW122" s="47"/>
      <c r="AY122" s="46"/>
      <c r="BD122" s="30"/>
      <c r="BR122" s="32" t="s">
        <v>6</v>
      </c>
      <c r="BS122" s="48">
        <v>0</v>
      </c>
      <c r="BT122" s="33">
        <v>0</v>
      </c>
      <c r="BU122" s="33">
        <v>9.41</v>
      </c>
      <c r="BV122" s="33">
        <v>23.16</v>
      </c>
      <c r="BW122" s="33">
        <v>64.87</v>
      </c>
      <c r="BX122" s="33">
        <v>2.56</v>
      </c>
    </row>
    <row r="123" spans="1:76" ht="12.75">
      <c r="A123" s="55"/>
      <c r="B123" s="55"/>
      <c r="C123" s="98"/>
      <c r="D123" s="55"/>
      <c r="E123" s="105"/>
      <c r="F123" s="55"/>
      <c r="G123" s="55"/>
      <c r="H123" s="55"/>
      <c r="I123" s="55"/>
      <c r="J123" s="55"/>
      <c r="K123" s="55"/>
      <c r="L123" s="55"/>
      <c r="M123" s="105"/>
      <c r="W123" s="43"/>
      <c r="AV123" s="93"/>
      <c r="AW123" s="47"/>
      <c r="BR123" s="31" t="s">
        <v>8</v>
      </c>
      <c r="BS123" s="76">
        <v>17.58</v>
      </c>
      <c r="BT123" s="69">
        <v>0.96</v>
      </c>
      <c r="BU123" s="69">
        <v>15.92</v>
      </c>
      <c r="BV123" s="69">
        <v>20.27</v>
      </c>
      <c r="BW123" s="69">
        <v>42.79</v>
      </c>
      <c r="BX123" s="69">
        <v>2.48</v>
      </c>
    </row>
    <row r="124" spans="1:77" s="43" customFormat="1" ht="12.75">
      <c r="A124" s="59"/>
      <c r="B124" s="106"/>
      <c r="C124" s="107"/>
      <c r="D124" s="55"/>
      <c r="E124" s="107"/>
      <c r="F124" s="59"/>
      <c r="G124" s="59"/>
      <c r="H124" s="106"/>
      <c r="I124" s="59"/>
      <c r="J124" s="59"/>
      <c r="K124" s="59"/>
      <c r="L124" s="55"/>
      <c r="M124" s="107"/>
      <c r="W124"/>
      <c r="AV124"/>
      <c r="AW124" s="47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R124"/>
      <c r="BS124" s="47"/>
      <c r="BT124"/>
      <c r="BU124"/>
      <c r="BV124"/>
      <c r="BW124"/>
      <c r="BX124"/>
      <c r="BY124" s="40"/>
    </row>
    <row r="125" spans="1:76" ht="12.75">
      <c r="A125" s="55"/>
      <c r="B125" s="55"/>
      <c r="C125" s="98"/>
      <c r="D125" s="59"/>
      <c r="E125" s="105"/>
      <c r="F125" s="55"/>
      <c r="G125" s="55"/>
      <c r="H125" s="55"/>
      <c r="I125" s="55"/>
      <c r="J125" s="55"/>
      <c r="K125" s="55"/>
      <c r="L125" s="59"/>
      <c r="M125" s="105"/>
      <c r="AV125" s="38" t="s">
        <v>21</v>
      </c>
      <c r="AW125" s="39" t="s">
        <v>15</v>
      </c>
      <c r="AX125" s="39" t="s">
        <v>16</v>
      </c>
      <c r="AY125" s="39" t="s">
        <v>17</v>
      </c>
      <c r="AZ125" s="39" t="s">
        <v>18</v>
      </c>
      <c r="BA125" s="39" t="s">
        <v>19</v>
      </c>
      <c r="BB125" s="39" t="s">
        <v>24</v>
      </c>
      <c r="BC125" s="37"/>
      <c r="BD125" s="37"/>
      <c r="BE125" s="37"/>
      <c r="BF125" s="121"/>
      <c r="BG125" s="121"/>
      <c r="BH125" s="121"/>
      <c r="BI125" s="121"/>
      <c r="BK125" s="43"/>
      <c r="BL125" s="43"/>
      <c r="BM125" s="43"/>
      <c r="BN125" s="43"/>
      <c r="BO125" s="43"/>
      <c r="BP125" s="43"/>
      <c r="BR125" s="44" t="s">
        <v>23</v>
      </c>
      <c r="BS125" s="45" t="s">
        <v>15</v>
      </c>
      <c r="BT125" s="45" t="s">
        <v>16</v>
      </c>
      <c r="BU125" s="45" t="s">
        <v>17</v>
      </c>
      <c r="BV125" s="45" t="s">
        <v>18</v>
      </c>
      <c r="BW125" s="45" t="s">
        <v>19</v>
      </c>
      <c r="BX125" s="45" t="s">
        <v>24</v>
      </c>
    </row>
    <row r="126" spans="1:76" ht="12.75">
      <c r="A126" s="55"/>
      <c r="B126" s="55"/>
      <c r="C126" s="98"/>
      <c r="D126" s="55"/>
      <c r="E126" s="102"/>
      <c r="F126" s="55"/>
      <c r="G126" s="55"/>
      <c r="H126" s="55"/>
      <c r="I126" s="55"/>
      <c r="J126" s="55"/>
      <c r="K126" s="55"/>
      <c r="L126" s="55"/>
      <c r="M126" s="102"/>
      <c r="AV126" s="32" t="s">
        <v>7</v>
      </c>
      <c r="AW126" s="48">
        <v>81.5</v>
      </c>
      <c r="AX126" s="33">
        <v>0.03</v>
      </c>
      <c r="AY126" s="33">
        <v>3.16</v>
      </c>
      <c r="AZ126" s="33">
        <v>14.73</v>
      </c>
      <c r="BA126" s="33">
        <v>0.51</v>
      </c>
      <c r="BB126" s="33">
        <v>0.06</v>
      </c>
      <c r="BJ126" s="43"/>
      <c r="BR126" s="32" t="s">
        <v>7</v>
      </c>
      <c r="BS126" s="48">
        <v>75.79</v>
      </c>
      <c r="BT126" s="33">
        <v>0.42</v>
      </c>
      <c r="BU126" s="33">
        <v>9.86</v>
      </c>
      <c r="BV126" s="33">
        <v>10.07</v>
      </c>
      <c r="BW126" s="33">
        <v>1.45</v>
      </c>
      <c r="BX126" s="33">
        <v>2.42</v>
      </c>
    </row>
    <row r="127" spans="1:76" ht="12.75">
      <c r="A127" s="55"/>
      <c r="B127" s="100"/>
      <c r="C127" s="101"/>
      <c r="D127" s="55"/>
      <c r="E127" s="102"/>
      <c r="F127" s="102"/>
      <c r="G127" s="102"/>
      <c r="H127" s="100"/>
      <c r="I127" s="55"/>
      <c r="J127" s="55"/>
      <c r="K127" s="55"/>
      <c r="L127" s="55"/>
      <c r="M127" s="102"/>
      <c r="AV127" s="32" t="s">
        <v>6</v>
      </c>
      <c r="AW127" s="48">
        <v>0.38</v>
      </c>
      <c r="AX127" s="33">
        <v>0</v>
      </c>
      <c r="AY127" s="33">
        <v>15</v>
      </c>
      <c r="AZ127" s="33">
        <v>60.37</v>
      </c>
      <c r="BA127" s="33">
        <v>22.66</v>
      </c>
      <c r="BB127" s="33">
        <v>1.58</v>
      </c>
      <c r="BF127" s="122"/>
      <c r="BG127" s="123"/>
      <c r="BH127" s="123"/>
      <c r="BI127" s="123"/>
      <c r="BR127" s="32" t="s">
        <v>6</v>
      </c>
      <c r="BS127" s="48">
        <v>0.09</v>
      </c>
      <c r="BT127" s="33">
        <v>0.35</v>
      </c>
      <c r="BU127" s="33">
        <v>12.41</v>
      </c>
      <c r="BV127" s="33">
        <v>52.54</v>
      </c>
      <c r="BW127" s="33">
        <v>32.26</v>
      </c>
      <c r="BX127" s="33">
        <v>2.35</v>
      </c>
    </row>
    <row r="128" spans="1:76" ht="12.75">
      <c r="A128" s="55"/>
      <c r="B128" s="55"/>
      <c r="C128" s="5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AV128" s="31" t="s">
        <v>8</v>
      </c>
      <c r="AW128" s="76">
        <v>42.25</v>
      </c>
      <c r="AX128" s="69">
        <v>0.02</v>
      </c>
      <c r="AY128" s="69">
        <v>8.89</v>
      </c>
      <c r="AZ128" s="69">
        <v>36.82</v>
      </c>
      <c r="BA128" s="69">
        <v>11.23</v>
      </c>
      <c r="BB128" s="69">
        <v>0.79</v>
      </c>
      <c r="BF128" s="122"/>
      <c r="BG128" s="123"/>
      <c r="BH128" s="123"/>
      <c r="BI128" s="123"/>
      <c r="BR128" s="31" t="s">
        <v>8</v>
      </c>
      <c r="BS128" s="76">
        <v>37.94</v>
      </c>
      <c r="BT128" s="69">
        <v>0.38</v>
      </c>
      <c r="BU128" s="69">
        <v>11.13</v>
      </c>
      <c r="BV128" s="69">
        <v>31.3</v>
      </c>
      <c r="BW128" s="69">
        <v>16.86</v>
      </c>
      <c r="BX128" s="69">
        <v>2.39</v>
      </c>
    </row>
    <row r="129" spans="1:77" ht="12.75">
      <c r="A129" s="55"/>
      <c r="B129" s="55"/>
      <c r="C129" s="56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AW129" s="47"/>
      <c r="BF129" s="122"/>
      <c r="BG129" s="124"/>
      <c r="BH129" s="123"/>
      <c r="BI129" s="124"/>
      <c r="BY129" s="43"/>
    </row>
    <row r="130" spans="1:61" ht="15.75">
      <c r="A130" s="95"/>
      <c r="B130" s="102"/>
      <c r="C130" s="56"/>
      <c r="D130" s="55"/>
      <c r="E130" s="102"/>
      <c r="F130" s="55"/>
      <c r="G130" s="55"/>
      <c r="H130" s="102"/>
      <c r="I130" s="55"/>
      <c r="J130" s="55"/>
      <c r="K130" s="55"/>
      <c r="L130" s="55"/>
      <c r="M130" s="102"/>
      <c r="AV130" s="41" t="s">
        <v>22</v>
      </c>
      <c r="AW130" s="42" t="s">
        <v>15</v>
      </c>
      <c r="AX130" s="42" t="s">
        <v>16</v>
      </c>
      <c r="AY130" s="42" t="s">
        <v>17</v>
      </c>
      <c r="AZ130" s="42" t="s">
        <v>18</v>
      </c>
      <c r="BA130" s="42" t="s">
        <v>19</v>
      </c>
      <c r="BB130" s="42" t="s">
        <v>24</v>
      </c>
      <c r="BC130" s="40"/>
      <c r="BD130" s="40"/>
      <c r="BE130" s="40"/>
      <c r="BF130" s="122"/>
      <c r="BG130" s="123"/>
      <c r="BH130" s="123"/>
      <c r="BI130" s="123"/>
    </row>
    <row r="131" spans="1:61" ht="12.75">
      <c r="A131" s="55"/>
      <c r="B131" s="55"/>
      <c r="C131" s="56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W131" s="37"/>
      <c r="AV131" s="32" t="s">
        <v>7</v>
      </c>
      <c r="AW131" s="48">
        <v>45.95</v>
      </c>
      <c r="AX131" s="33">
        <v>1.35</v>
      </c>
      <c r="AY131" s="33">
        <v>40.38</v>
      </c>
      <c r="AZ131" s="33">
        <v>6.02</v>
      </c>
      <c r="BA131" s="33">
        <v>6.12</v>
      </c>
      <c r="BB131" s="33">
        <v>0.18</v>
      </c>
      <c r="BE131" s="55"/>
      <c r="BF131" s="122"/>
      <c r="BG131" s="123"/>
      <c r="BH131" s="123"/>
      <c r="BI131" s="123"/>
    </row>
    <row r="132" spans="1:77" s="37" customFormat="1" ht="15.75">
      <c r="A132" s="57"/>
      <c r="B132" s="104"/>
      <c r="C132" s="57"/>
      <c r="D132" s="55"/>
      <c r="E132" s="104"/>
      <c r="F132" s="97"/>
      <c r="G132" s="97"/>
      <c r="H132" s="104"/>
      <c r="I132" s="57"/>
      <c r="J132" s="57"/>
      <c r="K132" s="57"/>
      <c r="L132" s="55"/>
      <c r="M132" s="104"/>
      <c r="W132"/>
      <c r="AV132" s="32" t="s">
        <v>6</v>
      </c>
      <c r="AW132" s="48">
        <v>0</v>
      </c>
      <c r="AX132" s="33">
        <v>0.04</v>
      </c>
      <c r="AY132" s="33">
        <v>11.74</v>
      </c>
      <c r="AZ132" s="33">
        <v>30.68</v>
      </c>
      <c r="BA132" s="33">
        <v>45.82</v>
      </c>
      <c r="BB132" s="33">
        <v>11.73</v>
      </c>
      <c r="BC132"/>
      <c r="BD132"/>
      <c r="BE132" s="55"/>
      <c r="BF132" s="122"/>
      <c r="BG132" s="124"/>
      <c r="BH132" s="123"/>
      <c r="BI132" s="124"/>
      <c r="BJ132" s="30"/>
      <c r="BK132"/>
      <c r="BL132"/>
      <c r="BM132"/>
      <c r="BN132"/>
      <c r="BO132"/>
      <c r="BP132"/>
      <c r="BR132" s="64" t="s">
        <v>29</v>
      </c>
      <c r="BS132"/>
      <c r="BT132"/>
      <c r="BU132"/>
      <c r="BV132"/>
      <c r="BW132"/>
      <c r="BX132"/>
      <c r="BY132"/>
    </row>
    <row r="133" spans="1:68" ht="12.75">
      <c r="A133" s="55"/>
      <c r="B133" s="105"/>
      <c r="C133" s="56"/>
      <c r="D133" s="58"/>
      <c r="E133" s="105"/>
      <c r="F133" s="99"/>
      <c r="G133" s="99"/>
      <c r="H133" s="105"/>
      <c r="I133" s="55"/>
      <c r="J133" s="55"/>
      <c r="K133" s="55"/>
      <c r="L133" s="58"/>
      <c r="M133" s="105"/>
      <c r="AV133" s="31" t="s">
        <v>8</v>
      </c>
      <c r="AW133" s="76">
        <v>12.04</v>
      </c>
      <c r="AX133" s="69">
        <v>0.38</v>
      </c>
      <c r="AY133" s="69">
        <v>19.24</v>
      </c>
      <c r="AZ133" s="69">
        <v>24.21</v>
      </c>
      <c r="BA133" s="69">
        <v>35.42</v>
      </c>
      <c r="BB133" s="69">
        <v>8.7</v>
      </c>
      <c r="BK133" s="37"/>
      <c r="BL133" s="37"/>
      <c r="BM133" s="37"/>
      <c r="BN133" s="37"/>
      <c r="BO133" s="37"/>
      <c r="BP133" s="37"/>
    </row>
    <row r="134" spans="1:76" ht="12.75">
      <c r="A134" s="55"/>
      <c r="B134" s="105"/>
      <c r="C134" s="56"/>
      <c r="D134" s="117"/>
      <c r="E134" s="102"/>
      <c r="F134" s="99"/>
      <c r="G134" s="99"/>
      <c r="H134" s="105"/>
      <c r="I134" s="55"/>
      <c r="J134" s="55"/>
      <c r="K134" s="55"/>
      <c r="L134" s="117"/>
      <c r="M134" s="102"/>
      <c r="AW134" s="47"/>
      <c r="BR134" s="72" t="s">
        <v>22</v>
      </c>
      <c r="BS134" s="72" t="s">
        <v>15</v>
      </c>
      <c r="BT134" s="72" t="s">
        <v>16</v>
      </c>
      <c r="BU134" s="72" t="s">
        <v>17</v>
      </c>
      <c r="BV134" s="72" t="s">
        <v>18</v>
      </c>
      <c r="BW134" s="72" t="s">
        <v>19</v>
      </c>
      <c r="BX134" s="72" t="s">
        <v>24</v>
      </c>
    </row>
    <row r="135" spans="1:76" ht="12.75">
      <c r="A135" s="55"/>
      <c r="B135" s="102"/>
      <c r="C135" s="56"/>
      <c r="D135" s="117"/>
      <c r="E135" s="102"/>
      <c r="F135" s="102"/>
      <c r="G135" s="102"/>
      <c r="H135" s="102"/>
      <c r="I135" s="55"/>
      <c r="J135" s="55"/>
      <c r="K135" s="55"/>
      <c r="L135" s="117"/>
      <c r="M135" s="102"/>
      <c r="AV135" s="44" t="s">
        <v>23</v>
      </c>
      <c r="AW135" s="45" t="s">
        <v>15</v>
      </c>
      <c r="AX135" s="45" t="s">
        <v>16</v>
      </c>
      <c r="AY135" s="45" t="s">
        <v>17</v>
      </c>
      <c r="AZ135" s="45" t="s">
        <v>18</v>
      </c>
      <c r="BA135" s="45" t="s">
        <v>19</v>
      </c>
      <c r="BB135" s="45" t="s">
        <v>24</v>
      </c>
      <c r="BC135" s="43"/>
      <c r="BD135" s="43"/>
      <c r="BE135" s="43"/>
      <c r="BF135" s="43"/>
      <c r="BG135" s="43"/>
      <c r="BH135" s="43"/>
      <c r="BI135" s="43"/>
      <c r="BJ135" s="37"/>
      <c r="BR135" s="66" t="s">
        <v>7</v>
      </c>
      <c r="BS135" s="67">
        <v>0.4351169496956104</v>
      </c>
      <c r="BT135" s="66">
        <v>0.026700843746662394</v>
      </c>
      <c r="BU135" s="66">
        <v>0.2861262415892342</v>
      </c>
      <c r="BV135" s="66">
        <v>0.16768129872903983</v>
      </c>
      <c r="BW135" s="66">
        <v>0.05094520986863185</v>
      </c>
      <c r="BX135" s="66">
        <v>0.03342945637082132</v>
      </c>
    </row>
    <row r="136" spans="1:76" ht="12.75">
      <c r="A136" s="55"/>
      <c r="B136" s="105"/>
      <c r="C136" s="56"/>
      <c r="D136" s="55"/>
      <c r="E136" s="105"/>
      <c r="F136" s="55"/>
      <c r="G136" s="55"/>
      <c r="H136" s="105"/>
      <c r="I136" s="55"/>
      <c r="J136" s="55"/>
      <c r="K136" s="55"/>
      <c r="L136" s="55"/>
      <c r="M136" s="105"/>
      <c r="W136" s="40"/>
      <c r="AV136" s="32" t="s">
        <v>7</v>
      </c>
      <c r="AW136" s="48">
        <v>80.33</v>
      </c>
      <c r="AX136" s="33">
        <v>0.08</v>
      </c>
      <c r="AY136" s="33">
        <v>4.39</v>
      </c>
      <c r="AZ136" s="33">
        <v>14.44</v>
      </c>
      <c r="BA136" s="33">
        <v>0.69</v>
      </c>
      <c r="BB136" s="33">
        <v>0.06</v>
      </c>
      <c r="BR136" s="66" t="s">
        <v>28</v>
      </c>
      <c r="BS136" s="67">
        <v>0</v>
      </c>
      <c r="BT136" s="66">
        <v>0</v>
      </c>
      <c r="BU136" s="66">
        <v>0.0942000523697303</v>
      </c>
      <c r="BV136" s="66">
        <v>0.3790913851793663</v>
      </c>
      <c r="BW136" s="66">
        <v>0.5050405865409793</v>
      </c>
      <c r="BX136" s="66">
        <v>0.021667975909924062</v>
      </c>
    </row>
    <row r="137" spans="1:77" s="40" customFormat="1" ht="12.75">
      <c r="A137" s="58"/>
      <c r="B137" s="107"/>
      <c r="C137" s="58"/>
      <c r="D137" s="55"/>
      <c r="E137" s="107"/>
      <c r="F137" s="104"/>
      <c r="G137" s="104"/>
      <c r="H137" s="107"/>
      <c r="I137" s="58"/>
      <c r="J137" s="58"/>
      <c r="K137" s="58"/>
      <c r="L137" s="55"/>
      <c r="M137" s="107"/>
      <c r="W137"/>
      <c r="AV137" s="32" t="s">
        <v>6</v>
      </c>
      <c r="AW137" s="48">
        <v>0.35</v>
      </c>
      <c r="AX137" s="33">
        <v>0.01</v>
      </c>
      <c r="AY137" s="33">
        <v>14.7</v>
      </c>
      <c r="AZ137" s="33">
        <v>57.61</v>
      </c>
      <c r="BA137" s="33">
        <v>24.81</v>
      </c>
      <c r="BB137" s="33">
        <v>2.52</v>
      </c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R137" s="65" t="s">
        <v>8</v>
      </c>
      <c r="BS137" s="68">
        <v>0.16534761962741995</v>
      </c>
      <c r="BT137" s="65">
        <v>0.01014651568651325</v>
      </c>
      <c r="BU137" s="65">
        <v>0.16713340638824628</v>
      </c>
      <c r="BV137" s="65">
        <v>0.29875400787369616</v>
      </c>
      <c r="BW137" s="65">
        <v>0.3324810260156662</v>
      </c>
      <c r="BX137" s="65">
        <v>0.026137424408458135</v>
      </c>
      <c r="BY137" s="37"/>
    </row>
    <row r="138" spans="1:68" ht="12.75">
      <c r="A138" s="55"/>
      <c r="B138" s="105"/>
      <c r="C138" s="56"/>
      <c r="D138" s="59"/>
      <c r="E138" s="105"/>
      <c r="F138" s="105"/>
      <c r="G138" s="105"/>
      <c r="H138" s="105"/>
      <c r="I138" s="55"/>
      <c r="J138" s="55"/>
      <c r="K138" s="55"/>
      <c r="L138" s="59"/>
      <c r="M138" s="105"/>
      <c r="AV138" s="31" t="s">
        <v>8</v>
      </c>
      <c r="AW138" s="76">
        <v>40.34</v>
      </c>
      <c r="AX138" s="69">
        <v>0.04</v>
      </c>
      <c r="AY138" s="69">
        <v>9.55</v>
      </c>
      <c r="AZ138" s="69">
        <v>36.02</v>
      </c>
      <c r="BA138" s="69">
        <v>12.75</v>
      </c>
      <c r="BB138" s="69">
        <v>1.29</v>
      </c>
      <c r="BK138" s="40"/>
      <c r="BL138" s="40"/>
      <c r="BM138" s="40"/>
      <c r="BN138" s="40"/>
      <c r="BO138" s="40"/>
      <c r="BP138" s="40"/>
    </row>
    <row r="139" spans="1:76" ht="12.75">
      <c r="A139" s="55"/>
      <c r="B139" s="105"/>
      <c r="C139" s="56"/>
      <c r="D139" s="55"/>
      <c r="E139" s="102"/>
      <c r="F139" s="105"/>
      <c r="G139" s="105"/>
      <c r="H139" s="105"/>
      <c r="I139" s="55"/>
      <c r="J139" s="55"/>
      <c r="K139" s="55"/>
      <c r="L139" s="55"/>
      <c r="M139" s="102"/>
      <c r="AW139" s="47"/>
      <c r="BG139" s="47"/>
      <c r="BR139" s="73" t="s">
        <v>21</v>
      </c>
      <c r="BS139" s="73" t="s">
        <v>15</v>
      </c>
      <c r="BT139" s="73" t="s">
        <v>16</v>
      </c>
      <c r="BU139" s="73" t="s">
        <v>17</v>
      </c>
      <c r="BV139" s="73" t="s">
        <v>18</v>
      </c>
      <c r="BW139" s="73" t="s">
        <v>19</v>
      </c>
      <c r="BX139" s="73" t="s">
        <v>24</v>
      </c>
    </row>
    <row r="140" spans="1:76" ht="12.75">
      <c r="A140" s="55"/>
      <c r="B140" s="100"/>
      <c r="C140" s="101"/>
      <c r="D140" s="102"/>
      <c r="E140" s="102"/>
      <c r="F140" s="102"/>
      <c r="G140" s="102"/>
      <c r="H140" s="102"/>
      <c r="I140" s="55"/>
      <c r="J140" s="55"/>
      <c r="K140" s="55"/>
      <c r="L140" s="55"/>
      <c r="M140" s="55"/>
      <c r="AW140" s="47"/>
      <c r="BJ140" s="40"/>
      <c r="BR140" s="66" t="s">
        <v>7</v>
      </c>
      <c r="BS140" s="67">
        <v>0.8481342870052259</v>
      </c>
      <c r="BT140" s="66">
        <v>0.0007928321156682382</v>
      </c>
      <c r="BU140" s="66">
        <v>0.04632526576926028</v>
      </c>
      <c r="BV140" s="66">
        <v>0.07750999565221098</v>
      </c>
      <c r="BW140" s="66">
        <v>0.006052804323918807</v>
      </c>
      <c r="BX140" s="66">
        <v>0.021184815133715826</v>
      </c>
    </row>
    <row r="141" spans="1:76" ht="15.75">
      <c r="A141" s="55"/>
      <c r="B141" s="55"/>
      <c r="C141" s="98"/>
      <c r="D141" s="105"/>
      <c r="E141" s="105"/>
      <c r="F141" s="105"/>
      <c r="G141" s="105"/>
      <c r="H141" s="105"/>
      <c r="I141" s="55"/>
      <c r="W141" s="43"/>
      <c r="AV141" s="30" t="s">
        <v>55</v>
      </c>
      <c r="AW141" s="47"/>
      <c r="BR141" s="66" t="s">
        <v>28</v>
      </c>
      <c r="BS141" s="67">
        <v>0.0015083633359969115</v>
      </c>
      <c r="BT141" s="66">
        <v>0.00021548047657098736</v>
      </c>
      <c r="BU141" s="66">
        <v>0.10447211772416704</v>
      </c>
      <c r="BV141" s="66">
        <v>0.6453640273301071</v>
      </c>
      <c r="BW141" s="66">
        <v>0.2380251214322269</v>
      </c>
      <c r="BX141" s="66">
        <v>0.010414889700931055</v>
      </c>
    </row>
    <row r="142" spans="1:77" s="43" customFormat="1" ht="12.75">
      <c r="A142" s="59"/>
      <c r="B142" s="106"/>
      <c r="C142" s="107"/>
      <c r="D142" s="107"/>
      <c r="E142" s="107"/>
      <c r="F142" s="107"/>
      <c r="G142" s="107"/>
      <c r="H142" s="107"/>
      <c r="I142" s="59"/>
      <c r="W142"/>
      <c r="AV142"/>
      <c r="AW142" s="47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R142" s="65" t="s">
        <v>8</v>
      </c>
      <c r="BS142" s="68">
        <v>0.435783627776806</v>
      </c>
      <c r="BT142" s="65">
        <v>0.0005116319748119644</v>
      </c>
      <c r="BU142" s="65">
        <v>0.0746457932482071</v>
      </c>
      <c r="BV142" s="65">
        <v>0.35408430995277246</v>
      </c>
      <c r="BW142" s="65">
        <v>0.11903533321672205</v>
      </c>
      <c r="BX142" s="65">
        <v>0.015939303830680426</v>
      </c>
      <c r="BY142" s="40"/>
    </row>
    <row r="143" spans="1:68" ht="12.75">
      <c r="A143" s="55"/>
      <c r="B143" s="55"/>
      <c r="C143" s="98"/>
      <c r="D143" s="105"/>
      <c r="E143" s="105"/>
      <c r="F143" s="105"/>
      <c r="G143" s="105"/>
      <c r="H143" s="105"/>
      <c r="I143" s="55"/>
      <c r="AV143" s="38" t="s">
        <v>21</v>
      </c>
      <c r="AW143" s="39" t="s">
        <v>15</v>
      </c>
      <c r="AX143" s="39" t="s">
        <v>16</v>
      </c>
      <c r="AY143" s="39" t="s">
        <v>17</v>
      </c>
      <c r="AZ143" s="39" t="s">
        <v>18</v>
      </c>
      <c r="BA143" s="39" t="s">
        <v>19</v>
      </c>
      <c r="BB143" s="39" t="s">
        <v>24</v>
      </c>
      <c r="BC143" s="81" t="s">
        <v>8</v>
      </c>
      <c r="BD143" s="82"/>
      <c r="BE143" s="82"/>
      <c r="BF143" s="83" t="s">
        <v>37</v>
      </c>
      <c r="BG143" s="82"/>
      <c r="BH143" s="82"/>
      <c r="BI143" s="82"/>
      <c r="BK143" s="43"/>
      <c r="BL143" s="43"/>
      <c r="BM143" s="43"/>
      <c r="BN143" s="43"/>
      <c r="BO143" s="43"/>
      <c r="BP143" s="43"/>
    </row>
    <row r="144" spans="1:76" ht="12.75">
      <c r="A144" s="55"/>
      <c r="B144" s="55"/>
      <c r="C144" s="98"/>
      <c r="D144" s="105"/>
      <c r="E144" s="105"/>
      <c r="F144" s="105"/>
      <c r="G144" s="105"/>
      <c r="H144" s="105"/>
      <c r="I144" s="55"/>
      <c r="AV144" s="32" t="s">
        <v>7</v>
      </c>
      <c r="AW144" s="48">
        <v>91649</v>
      </c>
      <c r="AX144" s="61">
        <v>39</v>
      </c>
      <c r="AY144" s="61">
        <v>3558</v>
      </c>
      <c r="AZ144" s="61">
        <v>16565</v>
      </c>
      <c r="BA144" s="61">
        <v>572</v>
      </c>
      <c r="BB144" s="61">
        <v>65</v>
      </c>
      <c r="BC144" s="32">
        <v>112448</v>
      </c>
      <c r="BE144" s="32"/>
      <c r="BF144" s="83" t="s">
        <v>33</v>
      </c>
      <c r="BG144" s="83" t="s">
        <v>35</v>
      </c>
      <c r="BH144" s="83" t="s">
        <v>36</v>
      </c>
      <c r="BI144" s="94" t="s">
        <v>47</v>
      </c>
      <c r="BR144" s="74" t="s">
        <v>23</v>
      </c>
      <c r="BS144" s="75" t="s">
        <v>15</v>
      </c>
      <c r="BT144" s="75" t="s">
        <v>16</v>
      </c>
      <c r="BU144" s="75" t="s">
        <v>17</v>
      </c>
      <c r="BV144" s="75" t="s">
        <v>18</v>
      </c>
      <c r="BW144" s="75" t="s">
        <v>19</v>
      </c>
      <c r="BX144" s="75" t="s">
        <v>24</v>
      </c>
    </row>
    <row r="145" spans="1:76" ht="12.75">
      <c r="A145" s="55"/>
      <c r="B145" s="100"/>
      <c r="C145" s="101"/>
      <c r="D145" s="102"/>
      <c r="E145" s="102"/>
      <c r="F145" s="102"/>
      <c r="G145" s="102"/>
      <c r="H145" s="102"/>
      <c r="I145" s="55"/>
      <c r="AV145" s="32" t="s">
        <v>6</v>
      </c>
      <c r="AW145" s="48">
        <v>404</v>
      </c>
      <c r="AX145" s="61">
        <v>5</v>
      </c>
      <c r="AY145" s="61">
        <v>15820</v>
      </c>
      <c r="AZ145" s="61">
        <v>63656</v>
      </c>
      <c r="BA145" s="61">
        <v>23888</v>
      </c>
      <c r="BB145" s="61">
        <v>1667</v>
      </c>
      <c r="BC145" s="115">
        <v>105440</v>
      </c>
      <c r="BE145" s="32"/>
      <c r="BF145" s="32">
        <v>38450</v>
      </c>
      <c r="BG145" s="32">
        <v>46107</v>
      </c>
      <c r="BH145" s="32">
        <v>5080</v>
      </c>
      <c r="BI145" s="32">
        <v>13056</v>
      </c>
      <c r="BJ145" s="43"/>
      <c r="BR145" s="33" t="s">
        <v>7</v>
      </c>
      <c r="BS145" s="70">
        <v>0.8165224531042758</v>
      </c>
      <c r="BT145" s="66">
        <v>0.002707951746352555</v>
      </c>
      <c r="BU145" s="66">
        <v>0.06405134844944103</v>
      </c>
      <c r="BV145" s="66">
        <v>0.08525705804332723</v>
      </c>
      <c r="BW145" s="66">
        <v>0.00937124992105097</v>
      </c>
      <c r="BX145" s="66">
        <v>0.022089938735552327</v>
      </c>
    </row>
    <row r="146" spans="1:76" ht="15.75">
      <c r="A146" s="55"/>
      <c r="B146" s="55"/>
      <c r="C146" s="56"/>
      <c r="D146" s="55"/>
      <c r="E146" s="55"/>
      <c r="F146" s="55"/>
      <c r="G146" s="55"/>
      <c r="H146" s="55"/>
      <c r="I146" s="55"/>
      <c r="AV146" s="31" t="s">
        <v>8</v>
      </c>
      <c r="AW146" s="76">
        <v>92053</v>
      </c>
      <c r="AX146" s="69">
        <v>44</v>
      </c>
      <c r="AY146" s="69">
        <v>19378</v>
      </c>
      <c r="AZ146" s="69">
        <v>80221</v>
      </c>
      <c r="BA146" s="69">
        <v>24460</v>
      </c>
      <c r="BB146" s="69">
        <v>1732</v>
      </c>
      <c r="BC146" s="115">
        <v>217888</v>
      </c>
      <c r="BE146" s="108" t="s">
        <v>25</v>
      </c>
      <c r="BF146" s="32">
        <v>42.9</v>
      </c>
      <c r="BG146" s="32">
        <v>51.44</v>
      </c>
      <c r="BH146" s="32">
        <v>5.67</v>
      </c>
      <c r="BI146" s="32">
        <v>14.57</v>
      </c>
      <c r="BR146" s="33" t="s">
        <v>28</v>
      </c>
      <c r="BS146" s="70">
        <v>0.0013343334254470806</v>
      </c>
      <c r="BT146" s="66">
        <v>0.00018949113734159726</v>
      </c>
      <c r="BU146" s="66">
        <v>0.10466227152500888</v>
      </c>
      <c r="BV146" s="66">
        <v>0.6118195096916821</v>
      </c>
      <c r="BW146" s="66">
        <v>0.27022225731317356</v>
      </c>
      <c r="BX146" s="66">
        <v>0.01177213690734673</v>
      </c>
    </row>
    <row r="147" spans="1:77" ht="15">
      <c r="A147" s="55"/>
      <c r="B147" s="55"/>
      <c r="C147" s="56"/>
      <c r="D147" s="55"/>
      <c r="E147" s="55"/>
      <c r="F147" s="55"/>
      <c r="G147" s="55"/>
      <c r="H147" s="55"/>
      <c r="I147" s="55"/>
      <c r="AW147" s="47"/>
      <c r="BE147" s="109"/>
      <c r="BR147" s="69" t="s">
        <v>8</v>
      </c>
      <c r="BS147" s="71">
        <v>0.4089428743994726</v>
      </c>
      <c r="BT147" s="65">
        <v>0.001448766180191774</v>
      </c>
      <c r="BU147" s="65">
        <v>0.084356088568169</v>
      </c>
      <c r="BV147" s="65">
        <v>0.34852892992629847</v>
      </c>
      <c r="BW147" s="65">
        <v>0.13979211981730547</v>
      </c>
      <c r="BX147" s="65">
        <v>0.01693122110856272</v>
      </c>
      <c r="BY147" s="43"/>
    </row>
    <row r="148" spans="1:61" ht="15.75">
      <c r="A148" s="95"/>
      <c r="B148" s="55"/>
      <c r="C148" s="56"/>
      <c r="D148" s="55"/>
      <c r="E148" s="55"/>
      <c r="F148" s="55"/>
      <c r="G148" s="55"/>
      <c r="H148" s="55"/>
      <c r="I148" s="55"/>
      <c r="AV148" s="41" t="s">
        <v>22</v>
      </c>
      <c r="AW148" s="42" t="s">
        <v>15</v>
      </c>
      <c r="AX148" s="42" t="s">
        <v>16</v>
      </c>
      <c r="AY148" s="42" t="s">
        <v>17</v>
      </c>
      <c r="AZ148" s="42" t="s">
        <v>18</v>
      </c>
      <c r="BA148" s="42" t="s">
        <v>19</v>
      </c>
      <c r="BB148" s="84" t="s">
        <v>24</v>
      </c>
      <c r="BC148" s="32"/>
      <c r="BD148" s="87"/>
      <c r="BE148" s="110"/>
      <c r="BF148" s="87"/>
      <c r="BG148" s="87"/>
      <c r="BH148" s="87"/>
      <c r="BI148" s="87"/>
    </row>
    <row r="149" spans="1:61" ht="15">
      <c r="A149" s="55"/>
      <c r="B149" s="55"/>
      <c r="C149" s="56"/>
      <c r="D149" s="55"/>
      <c r="E149" s="55"/>
      <c r="F149" s="55"/>
      <c r="G149" s="55"/>
      <c r="H149" s="55"/>
      <c r="I149" s="55"/>
      <c r="AV149" s="32" t="s">
        <v>7</v>
      </c>
      <c r="AW149" s="48">
        <v>1764</v>
      </c>
      <c r="AX149" s="33">
        <v>52</v>
      </c>
      <c r="AY149" s="33">
        <v>1550</v>
      </c>
      <c r="AZ149" s="33">
        <v>231</v>
      </c>
      <c r="BA149" s="33">
        <v>235</v>
      </c>
      <c r="BB149" s="85">
        <v>7</v>
      </c>
      <c r="BC149" s="32">
        <v>3839</v>
      </c>
      <c r="BE149" s="111"/>
      <c r="BF149" s="32">
        <v>1225</v>
      </c>
      <c r="BG149" s="131">
        <v>0</v>
      </c>
      <c r="BH149" s="32">
        <v>485</v>
      </c>
      <c r="BI149" s="32">
        <v>366</v>
      </c>
    </row>
    <row r="150" spans="1:68" s="37" customFormat="1" ht="15.75">
      <c r="A150" s="57"/>
      <c r="B150" s="96"/>
      <c r="C150" s="97"/>
      <c r="D150" s="97"/>
      <c r="E150" s="97"/>
      <c r="F150" s="97"/>
      <c r="G150" s="97"/>
      <c r="H150" s="97"/>
      <c r="I150" s="57"/>
      <c r="S150"/>
      <c r="T150"/>
      <c r="U150"/>
      <c r="V150"/>
      <c r="W150"/>
      <c r="AV150" s="32" t="s">
        <v>6</v>
      </c>
      <c r="AW150" s="48">
        <v>0</v>
      </c>
      <c r="AX150" s="33">
        <v>4</v>
      </c>
      <c r="AY150" s="33">
        <v>1269</v>
      </c>
      <c r="AZ150" s="33">
        <v>3316</v>
      </c>
      <c r="BA150" s="33">
        <v>4953</v>
      </c>
      <c r="BB150" s="85">
        <v>1268</v>
      </c>
      <c r="BC150" s="32">
        <v>10810</v>
      </c>
      <c r="BD150"/>
      <c r="BE150" s="108" t="s">
        <v>25</v>
      </c>
      <c r="BF150" s="32">
        <v>71.64</v>
      </c>
      <c r="BG150" s="131">
        <v>0</v>
      </c>
      <c r="BH150" s="32">
        <v>28.36</v>
      </c>
      <c r="BI150" s="32">
        <v>21.4</v>
      </c>
      <c r="BK150"/>
      <c r="BL150"/>
      <c r="BM150"/>
      <c r="BN150"/>
      <c r="BO150"/>
      <c r="BP150"/>
    </row>
    <row r="151" spans="1:68" ht="15">
      <c r="A151" s="55"/>
      <c r="B151" s="55"/>
      <c r="C151" s="98"/>
      <c r="D151" s="99"/>
      <c r="E151" s="99"/>
      <c r="F151" s="99"/>
      <c r="G151" s="99"/>
      <c r="H151" s="99"/>
      <c r="I151" s="55"/>
      <c r="AV151" s="31" t="s">
        <v>8</v>
      </c>
      <c r="AW151" s="76">
        <v>1764</v>
      </c>
      <c r="AX151" s="69">
        <v>56</v>
      </c>
      <c r="AY151" s="69">
        <v>2819</v>
      </c>
      <c r="AZ151" s="69">
        <v>3547</v>
      </c>
      <c r="BA151" s="69">
        <v>5188</v>
      </c>
      <c r="BB151" s="86">
        <v>1275</v>
      </c>
      <c r="BC151" s="32">
        <v>14649</v>
      </c>
      <c r="BE151" s="111"/>
      <c r="BF151" s="32"/>
      <c r="BG151" s="32"/>
      <c r="BH151" s="32"/>
      <c r="BI151" s="32"/>
      <c r="BK151" s="37"/>
      <c r="BL151" s="37"/>
      <c r="BM151" s="37"/>
      <c r="BN151" s="37"/>
      <c r="BO151" s="37"/>
      <c r="BP151" s="37"/>
    </row>
    <row r="152" spans="1:53" ht="15">
      <c r="A152" s="55"/>
      <c r="B152" s="55"/>
      <c r="C152" s="98"/>
      <c r="D152" s="99"/>
      <c r="E152" s="99"/>
      <c r="F152" s="99"/>
      <c r="G152" s="99"/>
      <c r="H152" s="99"/>
      <c r="I152" s="55"/>
      <c r="AS152" s="62"/>
      <c r="AT152" s="3"/>
      <c r="AU152" s="3"/>
      <c r="AV152" s="3"/>
      <c r="AW152" s="3"/>
      <c r="AX152" s="3"/>
      <c r="BA152" s="109"/>
    </row>
    <row r="153" spans="1:61" ht="15">
      <c r="A153" s="55"/>
      <c r="B153" s="100"/>
      <c r="C153" s="101"/>
      <c r="D153" s="102"/>
      <c r="E153" s="102"/>
      <c r="F153" s="102"/>
      <c r="G153" s="102"/>
      <c r="H153" s="102"/>
      <c r="I153" s="55"/>
      <c r="AV153" s="44" t="s">
        <v>23</v>
      </c>
      <c r="AW153" s="45" t="s">
        <v>15</v>
      </c>
      <c r="AX153" s="45" t="s">
        <v>16</v>
      </c>
      <c r="AY153" s="45" t="s">
        <v>17</v>
      </c>
      <c r="AZ153" s="45" t="s">
        <v>18</v>
      </c>
      <c r="BA153" s="45" t="s">
        <v>19</v>
      </c>
      <c r="BB153" s="88" t="s">
        <v>24</v>
      </c>
      <c r="BC153" s="32"/>
      <c r="BD153" s="89"/>
      <c r="BE153" s="112"/>
      <c r="BF153" s="89"/>
      <c r="BG153" s="89"/>
      <c r="BH153" s="89"/>
      <c r="BI153" s="89"/>
    </row>
    <row r="154" spans="1:61" ht="15">
      <c r="A154" s="55"/>
      <c r="B154" s="55"/>
      <c r="C154" s="56"/>
      <c r="D154" s="55"/>
      <c r="E154" s="55"/>
      <c r="F154" s="55"/>
      <c r="G154" s="55"/>
      <c r="H154" s="55"/>
      <c r="I154" s="55"/>
      <c r="AV154" s="32" t="s">
        <v>7</v>
      </c>
      <c r="AW154" s="33">
        <v>93413</v>
      </c>
      <c r="AX154" s="33">
        <v>91</v>
      </c>
      <c r="AY154" s="33">
        <v>5108</v>
      </c>
      <c r="AZ154" s="33">
        <v>16796</v>
      </c>
      <c r="BA154" s="33">
        <v>807</v>
      </c>
      <c r="BB154" s="33">
        <v>72</v>
      </c>
      <c r="BC154" s="32">
        <v>116287</v>
      </c>
      <c r="BE154" s="111"/>
      <c r="BF154" s="32">
        <v>39675</v>
      </c>
      <c r="BG154" s="32">
        <v>46107</v>
      </c>
      <c r="BH154" s="32">
        <v>5562</v>
      </c>
      <c r="BI154" s="32">
        <v>13422</v>
      </c>
    </row>
    <row r="155" spans="1:64" s="40" customFormat="1" ht="15.75">
      <c r="A155" s="58"/>
      <c r="B155" s="103"/>
      <c r="C155" s="104"/>
      <c r="D155" s="104"/>
      <c r="E155" s="104"/>
      <c r="F155" s="104"/>
      <c r="G155" s="104"/>
      <c r="H155" s="104"/>
      <c r="I155" s="58"/>
      <c r="AV155" s="32" t="s">
        <v>6</v>
      </c>
      <c r="AW155" s="33">
        <v>404</v>
      </c>
      <c r="AX155" s="33">
        <v>9</v>
      </c>
      <c r="AY155" s="33">
        <v>17089</v>
      </c>
      <c r="AZ155" s="33">
        <v>66972</v>
      </c>
      <c r="BA155" s="33">
        <v>28841</v>
      </c>
      <c r="BB155" s="33">
        <v>2935</v>
      </c>
      <c r="BC155" s="32">
        <v>116250</v>
      </c>
      <c r="BD155"/>
      <c r="BE155" s="108" t="s">
        <v>25</v>
      </c>
      <c r="BF155" s="32">
        <v>43.43</v>
      </c>
      <c r="BG155" s="32">
        <v>50.48</v>
      </c>
      <c r="BH155" s="32">
        <v>6.09</v>
      </c>
      <c r="BI155" s="32">
        <v>14.69</v>
      </c>
      <c r="BJ155"/>
      <c r="BK155"/>
      <c r="BL155"/>
    </row>
    <row r="156" spans="1:64" ht="15">
      <c r="A156" s="55"/>
      <c r="B156" s="55"/>
      <c r="C156" s="98"/>
      <c r="D156" s="105"/>
      <c r="E156" s="105"/>
      <c r="F156" s="105"/>
      <c r="G156" s="105"/>
      <c r="H156" s="105"/>
      <c r="I156" s="55"/>
      <c r="AV156" s="31" t="s">
        <v>8</v>
      </c>
      <c r="AW156" s="119">
        <v>93817</v>
      </c>
      <c r="AX156" s="120">
        <v>100</v>
      </c>
      <c r="AY156" s="120">
        <v>22197</v>
      </c>
      <c r="AZ156" s="120">
        <v>83768</v>
      </c>
      <c r="BA156" s="120">
        <v>29648</v>
      </c>
      <c r="BB156" s="120">
        <v>3007</v>
      </c>
      <c r="BC156" s="118">
        <v>232537</v>
      </c>
      <c r="BE156" s="111"/>
      <c r="BF156" s="32"/>
      <c r="BG156" s="32"/>
      <c r="BH156" s="32"/>
      <c r="BI156" s="32"/>
      <c r="BJ156" s="40"/>
      <c r="BK156" s="40"/>
      <c r="BL156" s="40"/>
    </row>
    <row r="157" spans="1:9" ht="12.75">
      <c r="A157" s="55"/>
      <c r="B157" s="55"/>
      <c r="C157" s="98"/>
      <c r="D157" s="105"/>
      <c r="E157" s="105"/>
      <c r="F157" s="105"/>
      <c r="G157" s="105"/>
      <c r="H157" s="105"/>
      <c r="I157" s="55"/>
    </row>
    <row r="158" spans="1:9" ht="12.75">
      <c r="A158" s="55"/>
      <c r="B158" s="100"/>
      <c r="C158" s="101"/>
      <c r="D158" s="102"/>
      <c r="E158" s="102"/>
      <c r="F158" s="102"/>
      <c r="G158" s="102"/>
      <c r="H158" s="102"/>
      <c r="I158" s="55"/>
    </row>
    <row r="159" spans="1:9" ht="12.75">
      <c r="A159" s="55"/>
      <c r="B159" s="55"/>
      <c r="C159" s="98"/>
      <c r="D159" s="105"/>
      <c r="E159" s="105"/>
      <c r="F159" s="105"/>
      <c r="G159" s="105"/>
      <c r="H159" s="105"/>
      <c r="I159" s="55"/>
    </row>
    <row r="160" spans="1:9" s="43" customFormat="1" ht="12.75">
      <c r="A160" s="59"/>
      <c r="B160" s="106"/>
      <c r="C160" s="107"/>
      <c r="D160" s="107"/>
      <c r="E160" s="107"/>
      <c r="F160" s="107"/>
      <c r="G160" s="107"/>
      <c r="H160" s="107"/>
      <c r="I160" s="59"/>
    </row>
    <row r="161" spans="1:9" ht="12.75">
      <c r="A161" s="55"/>
      <c r="B161" s="55"/>
      <c r="C161" s="98"/>
      <c r="D161" s="105"/>
      <c r="E161" s="105"/>
      <c r="F161" s="105"/>
      <c r="G161" s="105"/>
      <c r="H161" s="105"/>
      <c r="I161" s="55"/>
    </row>
    <row r="162" spans="1:9" ht="12.75">
      <c r="A162" s="55"/>
      <c r="B162" s="55"/>
      <c r="C162" s="98"/>
      <c r="D162" s="105"/>
      <c r="E162" s="105"/>
      <c r="F162" s="105"/>
      <c r="G162" s="105"/>
      <c r="H162" s="105"/>
      <c r="I162" s="55"/>
    </row>
    <row r="163" spans="1:9" ht="12.75">
      <c r="A163" s="55"/>
      <c r="B163" s="100"/>
      <c r="C163" s="101"/>
      <c r="D163" s="102"/>
      <c r="E163" s="102"/>
      <c r="F163" s="102"/>
      <c r="G163" s="102"/>
      <c r="H163" s="102"/>
      <c r="I163" s="55"/>
    </row>
    <row r="164" spans="1:9" ht="12.75">
      <c r="A164" s="55"/>
      <c r="B164" s="55"/>
      <c r="C164" s="56"/>
      <c r="D164" s="55"/>
      <c r="E164" s="55"/>
      <c r="F164" s="55"/>
      <c r="G164" s="55"/>
      <c r="H164" s="55"/>
      <c r="I164" s="55"/>
    </row>
    <row r="165" spans="1:9" ht="12.75">
      <c r="A165" s="55"/>
      <c r="B165" s="55"/>
      <c r="C165" s="56"/>
      <c r="D165" s="55"/>
      <c r="E165" s="55"/>
      <c r="F165" s="55"/>
      <c r="G165" s="55"/>
      <c r="H165" s="55"/>
      <c r="I165" s="55"/>
    </row>
    <row r="166" spans="1:9" ht="15.75">
      <c r="A166" s="95"/>
      <c r="B166" s="55"/>
      <c r="C166" s="56"/>
      <c r="D166" s="55"/>
      <c r="E166" s="55"/>
      <c r="F166" s="55"/>
      <c r="G166" s="55"/>
      <c r="H166" s="55"/>
      <c r="I166" s="55"/>
    </row>
    <row r="167" spans="1:9" ht="12.75">
      <c r="A167" s="55"/>
      <c r="B167" s="55"/>
      <c r="C167" s="56"/>
      <c r="D167" s="55"/>
      <c r="E167" s="55"/>
      <c r="F167" s="55"/>
      <c r="G167" s="55"/>
      <c r="H167" s="55"/>
      <c r="I167" s="55"/>
    </row>
    <row r="168" spans="1:9" s="37" customFormat="1" ht="12.75">
      <c r="A168" s="57"/>
      <c r="B168" s="96"/>
      <c r="C168" s="97"/>
      <c r="D168" s="97"/>
      <c r="E168" s="97"/>
      <c r="F168" s="97"/>
      <c r="G168" s="97"/>
      <c r="H168" s="97"/>
      <c r="I168" s="57"/>
    </row>
    <row r="169" spans="1:9" ht="12.75">
      <c r="A169" s="55"/>
      <c r="B169" s="55"/>
      <c r="C169" s="98"/>
      <c r="D169" s="99"/>
      <c r="E169" s="99"/>
      <c r="F169" s="99"/>
      <c r="G169" s="99"/>
      <c r="H169" s="99"/>
      <c r="I169" s="55"/>
    </row>
    <row r="170" spans="1:9" ht="12.75">
      <c r="A170" s="55"/>
      <c r="B170" s="55"/>
      <c r="C170" s="98"/>
      <c r="D170" s="99"/>
      <c r="E170" s="99"/>
      <c r="F170" s="99"/>
      <c r="G170" s="99"/>
      <c r="H170" s="99"/>
      <c r="I170" s="55"/>
    </row>
    <row r="171" spans="1:9" ht="12.75">
      <c r="A171" s="55"/>
      <c r="B171" s="100"/>
      <c r="C171" s="101"/>
      <c r="D171" s="102"/>
      <c r="E171" s="102"/>
      <c r="F171" s="102"/>
      <c r="G171" s="102"/>
      <c r="H171" s="102"/>
      <c r="I171" s="55"/>
    </row>
    <row r="172" spans="1:9" ht="12.75">
      <c r="A172" s="55"/>
      <c r="B172" s="55"/>
      <c r="C172" s="56"/>
      <c r="D172" s="55"/>
      <c r="E172" s="55"/>
      <c r="F172" s="55"/>
      <c r="G172" s="55"/>
      <c r="H172" s="55"/>
      <c r="I172" s="55"/>
    </row>
    <row r="173" spans="1:9" s="40" customFormat="1" ht="12.75">
      <c r="A173" s="58"/>
      <c r="B173" s="103"/>
      <c r="C173" s="104"/>
      <c r="D173" s="104"/>
      <c r="E173" s="104"/>
      <c r="F173" s="104"/>
      <c r="G173" s="104"/>
      <c r="H173" s="104"/>
      <c r="I173" s="58"/>
    </row>
    <row r="174" spans="1:9" ht="12.75">
      <c r="A174" s="55"/>
      <c r="B174" s="55"/>
      <c r="C174" s="98"/>
      <c r="D174" s="105"/>
      <c r="E174" s="105"/>
      <c r="F174" s="105"/>
      <c r="G174" s="105"/>
      <c r="H174" s="105"/>
      <c r="I174" s="55"/>
    </row>
    <row r="175" spans="1:9" ht="12.75">
      <c r="A175" s="55"/>
      <c r="B175" s="55"/>
      <c r="C175" s="98"/>
      <c r="D175" s="105"/>
      <c r="E175" s="105"/>
      <c r="F175" s="105"/>
      <c r="G175" s="105"/>
      <c r="H175" s="105"/>
      <c r="I175" s="55"/>
    </row>
    <row r="176" spans="1:9" ht="12.75">
      <c r="A176" s="55"/>
      <c r="B176" s="100"/>
      <c r="C176" s="101"/>
      <c r="D176" s="102"/>
      <c r="E176" s="102"/>
      <c r="F176" s="102"/>
      <c r="G176" s="102"/>
      <c r="H176" s="102"/>
      <c r="I176" s="55"/>
    </row>
    <row r="177" spans="1:9" ht="12.75">
      <c r="A177" s="55"/>
      <c r="B177" s="55"/>
      <c r="C177" s="98"/>
      <c r="D177" s="105"/>
      <c r="E177" s="105"/>
      <c r="F177" s="105"/>
      <c r="G177" s="105"/>
      <c r="H177" s="105"/>
      <c r="I177" s="55"/>
    </row>
    <row r="178" spans="1:9" s="43" customFormat="1" ht="12.75">
      <c r="A178" s="59"/>
      <c r="B178" s="106"/>
      <c r="C178" s="107"/>
      <c r="D178" s="107"/>
      <c r="E178" s="107"/>
      <c r="F178" s="107"/>
      <c r="G178" s="107"/>
      <c r="H178" s="107"/>
      <c r="I178" s="59"/>
    </row>
    <row r="179" spans="1:9" ht="12.75">
      <c r="A179" s="55"/>
      <c r="B179" s="55"/>
      <c r="C179" s="98"/>
      <c r="D179" s="105"/>
      <c r="E179" s="105"/>
      <c r="F179" s="105"/>
      <c r="G179" s="105"/>
      <c r="H179" s="105"/>
      <c r="I179" s="55"/>
    </row>
    <row r="180" spans="1:9" ht="12.75">
      <c r="A180" s="55"/>
      <c r="B180" s="55"/>
      <c r="C180" s="98"/>
      <c r="D180" s="105"/>
      <c r="E180" s="105"/>
      <c r="F180" s="105"/>
      <c r="G180" s="105"/>
      <c r="H180" s="105"/>
      <c r="I180" s="55"/>
    </row>
    <row r="181" spans="1:9" ht="12.75">
      <c r="A181" s="55"/>
      <c r="B181" s="100"/>
      <c r="C181" s="101"/>
      <c r="D181" s="102"/>
      <c r="E181" s="102"/>
      <c r="F181" s="102"/>
      <c r="G181" s="102"/>
      <c r="H181" s="102"/>
      <c r="I181" s="55"/>
    </row>
    <row r="182" spans="1:9" ht="12.75">
      <c r="A182" s="55"/>
      <c r="B182" s="55"/>
      <c r="C182" s="56"/>
      <c r="D182" s="55"/>
      <c r="E182" s="55"/>
      <c r="F182" s="55"/>
      <c r="G182" s="55"/>
      <c r="H182" s="55"/>
      <c r="I182" s="55"/>
    </row>
    <row r="183" spans="1:9" ht="12.75">
      <c r="A183" s="55"/>
      <c r="B183" s="63"/>
      <c r="C183" s="56"/>
      <c r="D183" s="55"/>
      <c r="E183" s="55"/>
      <c r="F183" s="55"/>
      <c r="G183" s="55"/>
      <c r="H183" s="55"/>
      <c r="I183" s="55"/>
    </row>
    <row r="184" spans="1:9" ht="15.75">
      <c r="A184" s="95"/>
      <c r="B184" s="55"/>
      <c r="C184" s="56"/>
      <c r="D184" s="55"/>
      <c r="E184" s="55"/>
      <c r="F184" s="55"/>
      <c r="G184" s="55"/>
      <c r="H184" s="55"/>
      <c r="I184" s="55"/>
    </row>
    <row r="185" spans="1:9" ht="12.75">
      <c r="A185" s="55"/>
      <c r="B185" s="55"/>
      <c r="C185" s="56"/>
      <c r="D185" s="55"/>
      <c r="E185" s="55"/>
      <c r="F185" s="55"/>
      <c r="G185" s="55"/>
      <c r="H185" s="55"/>
      <c r="I185" s="55"/>
    </row>
    <row r="186" spans="1:33" s="37" customFormat="1" ht="12.75">
      <c r="A186" s="57"/>
      <c r="B186" s="96"/>
      <c r="C186" s="97"/>
      <c r="D186" s="97"/>
      <c r="E186" s="97"/>
      <c r="F186" s="97"/>
      <c r="G186" s="97"/>
      <c r="H186" s="97"/>
      <c r="I186" s="57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>
      <c r="A187" s="55"/>
      <c r="B187" s="55"/>
      <c r="C187" s="98"/>
      <c r="D187" s="99"/>
      <c r="E187" s="99"/>
      <c r="F187" s="99"/>
      <c r="G187" s="99"/>
      <c r="H187" s="99"/>
      <c r="I187" s="55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spans="1:9" ht="12.75">
      <c r="A188" s="55"/>
      <c r="B188" s="55"/>
      <c r="C188" s="98"/>
      <c r="D188" s="99"/>
      <c r="E188" s="99"/>
      <c r="F188" s="99"/>
      <c r="G188" s="99"/>
      <c r="H188" s="99"/>
      <c r="I188" s="55"/>
    </row>
    <row r="189" spans="1:9" ht="12.75">
      <c r="A189" s="55"/>
      <c r="B189" s="100"/>
      <c r="C189" s="101"/>
      <c r="D189" s="102"/>
      <c r="E189" s="102"/>
      <c r="F189" s="102"/>
      <c r="G189" s="102"/>
      <c r="H189" s="102"/>
      <c r="I189" s="55"/>
    </row>
    <row r="190" spans="1:9" ht="12.75">
      <c r="A190" s="55"/>
      <c r="B190" s="55"/>
      <c r="C190" s="56"/>
      <c r="D190" s="55"/>
      <c r="E190" s="55"/>
      <c r="F190" s="55"/>
      <c r="G190" s="55"/>
      <c r="H190" s="55"/>
      <c r="I190" s="55"/>
    </row>
    <row r="191" spans="1:9" s="40" customFormat="1" ht="12.75">
      <c r="A191" s="58"/>
      <c r="B191" s="103"/>
      <c r="C191" s="104"/>
      <c r="D191" s="104"/>
      <c r="E191" s="104"/>
      <c r="F191" s="104"/>
      <c r="G191" s="104"/>
      <c r="H191" s="104"/>
      <c r="I191" s="58"/>
    </row>
    <row r="192" spans="1:9" ht="12.75">
      <c r="A192" s="55"/>
      <c r="B192" s="55"/>
      <c r="C192" s="98"/>
      <c r="D192" s="105"/>
      <c r="E192" s="105"/>
      <c r="F192" s="105"/>
      <c r="G192" s="105"/>
      <c r="H192" s="105"/>
      <c r="I192" s="55"/>
    </row>
    <row r="193" spans="1:9" ht="12.75">
      <c r="A193" s="55"/>
      <c r="B193" s="55"/>
      <c r="C193" s="98"/>
      <c r="D193" s="105"/>
      <c r="E193" s="105"/>
      <c r="F193" s="105"/>
      <c r="G193" s="105"/>
      <c r="H193" s="105"/>
      <c r="I193" s="55"/>
    </row>
    <row r="194" spans="1:9" ht="12.75">
      <c r="A194" s="55"/>
      <c r="B194" s="100"/>
      <c r="C194" s="101"/>
      <c r="D194" s="102"/>
      <c r="E194" s="102"/>
      <c r="F194" s="102"/>
      <c r="G194" s="102"/>
      <c r="H194" s="102"/>
      <c r="I194" s="55"/>
    </row>
    <row r="195" spans="1:9" ht="12.75">
      <c r="A195" s="55"/>
      <c r="B195" s="55"/>
      <c r="C195" s="98"/>
      <c r="D195" s="105"/>
      <c r="E195" s="105"/>
      <c r="F195" s="105"/>
      <c r="G195" s="105"/>
      <c r="H195" s="105"/>
      <c r="I195" s="55"/>
    </row>
    <row r="196" spans="1:9" s="43" customFormat="1" ht="12.75">
      <c r="A196" s="59"/>
      <c r="B196" s="106"/>
      <c r="C196" s="107"/>
      <c r="D196" s="107"/>
      <c r="E196" s="107"/>
      <c r="F196" s="107"/>
      <c r="G196" s="107"/>
      <c r="H196" s="107"/>
      <c r="I196" s="59"/>
    </row>
    <row r="197" spans="1:9" ht="12.75">
      <c r="A197" s="55"/>
      <c r="B197" s="55"/>
      <c r="C197" s="98"/>
      <c r="D197" s="105"/>
      <c r="E197" s="105"/>
      <c r="F197" s="105"/>
      <c r="G197" s="105"/>
      <c r="H197" s="105"/>
      <c r="I197" s="55"/>
    </row>
    <row r="198" spans="1:9" ht="12.75">
      <c r="A198" s="55"/>
      <c r="B198" s="55"/>
      <c r="C198" s="98"/>
      <c r="D198" s="105"/>
      <c r="E198" s="105"/>
      <c r="F198" s="105"/>
      <c r="G198" s="105"/>
      <c r="H198" s="105"/>
      <c r="I198" s="55"/>
    </row>
    <row r="199" spans="1:9" ht="12.75">
      <c r="A199" s="55"/>
      <c r="B199" s="100"/>
      <c r="C199" s="101"/>
      <c r="D199" s="102"/>
      <c r="E199" s="102"/>
      <c r="F199" s="102"/>
      <c r="G199" s="102"/>
      <c r="H199" s="102"/>
      <c r="I199" s="55"/>
    </row>
    <row r="200" spans="1:9" ht="12.75">
      <c r="A200" s="55"/>
      <c r="B200" s="55"/>
      <c r="C200" s="56"/>
      <c r="D200" s="55"/>
      <c r="E200" s="55"/>
      <c r="F200" s="55"/>
      <c r="G200" s="55"/>
      <c r="H200" s="55"/>
      <c r="I200" s="55"/>
    </row>
    <row r="201" spans="1:9" ht="12.75">
      <c r="A201" s="55"/>
      <c r="B201" s="63"/>
      <c r="C201" s="56"/>
      <c r="D201" s="55"/>
      <c r="E201" s="55"/>
      <c r="F201" s="55"/>
      <c r="G201" s="55"/>
      <c r="H201" s="55"/>
      <c r="I201" s="55"/>
    </row>
    <row r="202" spans="1:9" ht="15.75">
      <c r="A202" s="95"/>
      <c r="B202" s="55"/>
      <c r="C202" s="56"/>
      <c r="D202" s="55"/>
      <c r="E202" s="55"/>
      <c r="F202" s="55"/>
      <c r="G202" s="55"/>
      <c r="H202" s="55"/>
      <c r="I202" s="55"/>
    </row>
    <row r="203" spans="1:9" ht="12.75">
      <c r="A203" s="55"/>
      <c r="B203" s="55"/>
      <c r="C203" s="56"/>
      <c r="D203" s="55"/>
      <c r="E203" s="55"/>
      <c r="F203" s="55"/>
      <c r="G203" s="55"/>
      <c r="H203" s="55"/>
      <c r="I203" s="55"/>
    </row>
    <row r="204" spans="1:9" s="37" customFormat="1" ht="12.75">
      <c r="A204" s="57"/>
      <c r="B204" s="96"/>
      <c r="C204" s="97"/>
      <c r="D204" s="97"/>
      <c r="E204" s="97"/>
      <c r="F204" s="97"/>
      <c r="G204" s="97"/>
      <c r="H204" s="97"/>
      <c r="I204" s="57"/>
    </row>
    <row r="205" spans="1:9" ht="12.75">
      <c r="A205" s="55"/>
      <c r="B205" s="55"/>
      <c r="C205" s="98"/>
      <c r="D205" s="99"/>
      <c r="E205" s="99"/>
      <c r="F205" s="99"/>
      <c r="G205" s="99"/>
      <c r="H205" s="99"/>
      <c r="I205" s="55"/>
    </row>
    <row r="206" spans="1:9" ht="12.75">
      <c r="A206" s="55"/>
      <c r="B206" s="55"/>
      <c r="C206" s="98"/>
      <c r="D206" s="99"/>
      <c r="E206" s="99"/>
      <c r="F206" s="99"/>
      <c r="G206" s="99"/>
      <c r="H206" s="99"/>
      <c r="I206" s="55"/>
    </row>
    <row r="207" spans="1:9" ht="12.75">
      <c r="A207" s="55"/>
      <c r="B207" s="100"/>
      <c r="C207" s="101"/>
      <c r="D207" s="102"/>
      <c r="E207" s="102"/>
      <c r="F207" s="102"/>
      <c r="G207" s="102"/>
      <c r="H207" s="102"/>
      <c r="I207" s="55"/>
    </row>
    <row r="208" spans="1:9" ht="12.75">
      <c r="A208" s="55"/>
      <c r="B208" s="55"/>
      <c r="C208" s="56"/>
      <c r="D208" s="55"/>
      <c r="E208" s="55"/>
      <c r="F208" s="55"/>
      <c r="G208" s="55"/>
      <c r="H208" s="55"/>
      <c r="I208" s="55"/>
    </row>
    <row r="209" spans="1:9" s="40" customFormat="1" ht="12.75">
      <c r="A209" s="58"/>
      <c r="B209" s="103"/>
      <c r="C209" s="104"/>
      <c r="D209" s="104"/>
      <c r="E209" s="104"/>
      <c r="F209" s="104"/>
      <c r="G209" s="104"/>
      <c r="H209" s="104"/>
      <c r="I209" s="58"/>
    </row>
    <row r="210" spans="1:9" ht="12.75">
      <c r="A210" s="55"/>
      <c r="B210" s="55"/>
      <c r="C210" s="98"/>
      <c r="D210" s="105"/>
      <c r="E210" s="105"/>
      <c r="F210" s="105"/>
      <c r="G210" s="105"/>
      <c r="H210" s="105"/>
      <c r="I210" s="55"/>
    </row>
    <row r="211" spans="1:9" ht="12.75">
      <c r="A211" s="55"/>
      <c r="B211" s="55"/>
      <c r="C211" s="98"/>
      <c r="D211" s="105"/>
      <c r="E211" s="105"/>
      <c r="F211" s="105"/>
      <c r="G211" s="105"/>
      <c r="H211" s="105"/>
      <c r="I211" s="55"/>
    </row>
    <row r="212" spans="1:9" ht="12.75">
      <c r="A212" s="55"/>
      <c r="B212" s="100"/>
      <c r="C212" s="101"/>
      <c r="D212" s="102"/>
      <c r="E212" s="102"/>
      <c r="F212" s="102"/>
      <c r="G212" s="102"/>
      <c r="H212" s="102"/>
      <c r="I212" s="55"/>
    </row>
    <row r="213" spans="1:9" ht="12.75">
      <c r="A213" s="55"/>
      <c r="B213" s="55"/>
      <c r="C213" s="98"/>
      <c r="D213" s="105"/>
      <c r="E213" s="105"/>
      <c r="F213" s="105"/>
      <c r="G213" s="105"/>
      <c r="H213" s="105"/>
      <c r="I213" s="55"/>
    </row>
    <row r="214" spans="1:9" s="43" customFormat="1" ht="12.75">
      <c r="A214" s="59"/>
      <c r="B214" s="106"/>
      <c r="C214" s="107"/>
      <c r="D214" s="107"/>
      <c r="E214" s="107"/>
      <c r="F214" s="107"/>
      <c r="G214" s="107"/>
      <c r="H214" s="107"/>
      <c r="I214" s="59"/>
    </row>
    <row r="215" spans="1:9" ht="12.75">
      <c r="A215" s="55"/>
      <c r="B215" s="55"/>
      <c r="C215" s="98"/>
      <c r="D215" s="105"/>
      <c r="E215" s="105"/>
      <c r="F215" s="105"/>
      <c r="G215" s="105"/>
      <c r="H215" s="105"/>
      <c r="I215" s="55"/>
    </row>
    <row r="216" spans="1:9" ht="12.75">
      <c r="A216" s="55"/>
      <c r="B216" s="55"/>
      <c r="C216" s="98"/>
      <c r="D216" s="105"/>
      <c r="E216" s="105"/>
      <c r="F216" s="105"/>
      <c r="G216" s="105"/>
      <c r="H216" s="105"/>
      <c r="I216" s="55"/>
    </row>
    <row r="217" spans="1:9" ht="12.75">
      <c r="A217" s="55"/>
      <c r="B217" s="100"/>
      <c r="C217" s="101"/>
      <c r="D217" s="102"/>
      <c r="E217" s="102"/>
      <c r="F217" s="102"/>
      <c r="G217" s="102"/>
      <c r="H217" s="102"/>
      <c r="I217" s="55"/>
    </row>
    <row r="218" spans="1:9" ht="12.75">
      <c r="A218" s="55"/>
      <c r="B218" s="55"/>
      <c r="C218" s="56"/>
      <c r="D218" s="55"/>
      <c r="E218" s="55"/>
      <c r="F218" s="55"/>
      <c r="G218" s="55"/>
      <c r="H218" s="55"/>
      <c r="I218" s="55"/>
    </row>
    <row r="219" spans="1:9" ht="12.75">
      <c r="A219" s="55"/>
      <c r="B219" s="60"/>
      <c r="C219" s="56"/>
      <c r="D219" s="55"/>
      <c r="E219" s="55"/>
      <c r="F219" s="55"/>
      <c r="G219" s="55"/>
      <c r="H219" s="55"/>
      <c r="I219" s="55"/>
    </row>
    <row r="220" spans="1:9" ht="15.75">
      <c r="A220" s="95"/>
      <c r="B220" s="55"/>
      <c r="C220" s="56"/>
      <c r="D220" s="55"/>
      <c r="E220" s="55"/>
      <c r="F220" s="55"/>
      <c r="G220" s="55"/>
      <c r="H220" s="55"/>
      <c r="I220" s="55"/>
    </row>
    <row r="221" spans="1:9" ht="12.75">
      <c r="A221" s="55"/>
      <c r="B221" s="55"/>
      <c r="C221" s="56"/>
      <c r="D221" s="55"/>
      <c r="E221" s="55"/>
      <c r="F221" s="55"/>
      <c r="G221" s="55"/>
      <c r="H221" s="55"/>
      <c r="I221" s="55"/>
    </row>
    <row r="222" spans="1:9" ht="12.75">
      <c r="A222" s="57"/>
      <c r="B222" s="96"/>
      <c r="C222" s="97"/>
      <c r="D222" s="97"/>
      <c r="E222" s="97"/>
      <c r="F222" s="97"/>
      <c r="G222" s="97"/>
      <c r="H222" s="97"/>
      <c r="I222" s="55"/>
    </row>
    <row r="223" spans="1:9" ht="12.75">
      <c r="A223" s="55"/>
      <c r="B223" s="55"/>
      <c r="C223" s="98"/>
      <c r="D223" s="99"/>
      <c r="E223" s="99"/>
      <c r="F223" s="99"/>
      <c r="G223" s="99"/>
      <c r="H223" s="99"/>
      <c r="I223" s="55"/>
    </row>
    <row r="224" spans="1:9" ht="12.75">
      <c r="A224" s="55"/>
      <c r="B224" s="55"/>
      <c r="C224" s="98"/>
      <c r="D224" s="99"/>
      <c r="E224" s="99"/>
      <c r="F224" s="99"/>
      <c r="G224" s="99"/>
      <c r="H224" s="99"/>
      <c r="I224" s="55"/>
    </row>
    <row r="225" spans="1:9" ht="12.75">
      <c r="A225" s="55"/>
      <c r="B225" s="100"/>
      <c r="C225" s="101"/>
      <c r="D225" s="102"/>
      <c r="E225" s="102"/>
      <c r="F225" s="102"/>
      <c r="G225" s="102"/>
      <c r="H225" s="102"/>
      <c r="I225" s="55"/>
    </row>
    <row r="226" spans="1:9" ht="12.75">
      <c r="A226" s="55"/>
      <c r="B226" s="55"/>
      <c r="C226" s="56"/>
      <c r="D226" s="55"/>
      <c r="E226" s="55"/>
      <c r="F226" s="55"/>
      <c r="G226" s="55"/>
      <c r="H226" s="55"/>
      <c r="I226" s="55"/>
    </row>
    <row r="227" spans="1:9" ht="12.75">
      <c r="A227" s="58"/>
      <c r="B227" s="103"/>
      <c r="C227" s="104"/>
      <c r="D227" s="104"/>
      <c r="E227" s="104"/>
      <c r="F227" s="104"/>
      <c r="G227" s="104"/>
      <c r="H227" s="104"/>
      <c r="I227" s="55"/>
    </row>
    <row r="228" spans="1:9" ht="12.75">
      <c r="A228" s="55"/>
      <c r="B228" s="55"/>
      <c r="C228" s="98"/>
      <c r="D228" s="105"/>
      <c r="E228" s="105"/>
      <c r="F228" s="105"/>
      <c r="G228" s="105"/>
      <c r="H228" s="105"/>
      <c r="I228" s="55"/>
    </row>
    <row r="229" spans="1:9" ht="12.75">
      <c r="A229" s="55"/>
      <c r="B229" s="55"/>
      <c r="C229" s="98"/>
      <c r="D229" s="105"/>
      <c r="E229" s="105"/>
      <c r="F229" s="105"/>
      <c r="G229" s="105"/>
      <c r="H229" s="105"/>
      <c r="I229" s="55"/>
    </row>
    <row r="230" spans="1:9" ht="12.75">
      <c r="A230" s="55"/>
      <c r="B230" s="100"/>
      <c r="C230" s="101"/>
      <c r="D230" s="102"/>
      <c r="E230" s="102"/>
      <c r="F230" s="102"/>
      <c r="G230" s="102"/>
      <c r="H230" s="102"/>
      <c r="I230" s="55"/>
    </row>
    <row r="231" spans="1:9" ht="12.75">
      <c r="A231" s="55"/>
      <c r="B231" s="55"/>
      <c r="C231" s="98"/>
      <c r="D231" s="105"/>
      <c r="E231" s="105"/>
      <c r="F231" s="105"/>
      <c r="G231" s="105"/>
      <c r="H231" s="105"/>
      <c r="I231" s="55"/>
    </row>
    <row r="232" spans="1:9" ht="12.75">
      <c r="A232" s="59"/>
      <c r="B232" s="106"/>
      <c r="C232" s="107"/>
      <c r="D232" s="107"/>
      <c r="E232" s="107"/>
      <c r="F232" s="107"/>
      <c r="G232" s="107"/>
      <c r="H232" s="107"/>
      <c r="I232" s="55"/>
    </row>
    <row r="233" spans="1:9" ht="12.75">
      <c r="A233" s="55"/>
      <c r="B233" s="55"/>
      <c r="C233" s="98"/>
      <c r="D233" s="105"/>
      <c r="E233" s="105"/>
      <c r="F233" s="105"/>
      <c r="G233" s="105"/>
      <c r="H233" s="105"/>
      <c r="I233" s="55"/>
    </row>
    <row r="234" spans="1:9" ht="12.75">
      <c r="A234" s="55"/>
      <c r="B234" s="55"/>
      <c r="C234" s="98"/>
      <c r="D234" s="105"/>
      <c r="E234" s="105"/>
      <c r="F234" s="105"/>
      <c r="G234" s="105"/>
      <c r="H234" s="105"/>
      <c r="I234" s="55"/>
    </row>
    <row r="235" spans="1:9" ht="12.75">
      <c r="A235" s="55"/>
      <c r="B235" s="100"/>
      <c r="C235" s="101"/>
      <c r="D235" s="102"/>
      <c r="E235" s="102"/>
      <c r="F235" s="102"/>
      <c r="G235" s="102"/>
      <c r="H235" s="102"/>
      <c r="I235" s="55"/>
    </row>
    <row r="236" spans="1:9" ht="12.75">
      <c r="A236" s="55"/>
      <c r="B236" s="55"/>
      <c r="C236" s="56"/>
      <c r="D236" s="55"/>
      <c r="E236" s="55"/>
      <c r="F236" s="55"/>
      <c r="G236" s="55"/>
      <c r="H236" s="55"/>
      <c r="I236" s="55"/>
    </row>
    <row r="237" ht="12.75">
      <c r="B237" s="4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5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0" max="20" width="9.8515625" style="0" customWidth="1"/>
  </cols>
  <sheetData>
    <row r="2" ht="18">
      <c r="A2" s="13" t="s">
        <v>109</v>
      </c>
    </row>
    <row r="5" spans="1:17" ht="15.75">
      <c r="A5" s="1"/>
      <c r="B5" s="2" t="s">
        <v>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1"/>
      <c r="B6" s="54" t="s">
        <v>6</v>
      </c>
      <c r="C6" s="5"/>
      <c r="D6" s="5"/>
      <c r="E6" s="5"/>
      <c r="F6" s="6"/>
      <c r="G6" s="6"/>
      <c r="H6" s="4" t="s">
        <v>8</v>
      </c>
      <c r="I6" s="7"/>
      <c r="J6" s="54" t="s">
        <v>7</v>
      </c>
      <c r="K6" s="6"/>
      <c r="L6" s="6"/>
      <c r="M6" s="6"/>
      <c r="N6" s="5"/>
      <c r="O6" s="6"/>
      <c r="P6" s="4" t="s">
        <v>8</v>
      </c>
      <c r="Q6" s="8" t="s">
        <v>8</v>
      </c>
    </row>
    <row r="7" spans="1:34" ht="12.75">
      <c r="A7" s="1"/>
      <c r="B7" s="4" t="s">
        <v>83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83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29"/>
      <c r="Y7" s="93"/>
      <c r="Z7" s="125" t="s">
        <v>96</v>
      </c>
      <c r="AA7" s="125" t="s">
        <v>96</v>
      </c>
      <c r="AB7" s="93"/>
      <c r="AC7" s="93"/>
      <c r="AD7" s="93"/>
      <c r="AE7" s="93"/>
      <c r="AF7" s="93"/>
      <c r="AG7" s="93" t="s">
        <v>102</v>
      </c>
      <c r="AH7" s="93"/>
    </row>
    <row r="8" spans="2:33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3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S8" t="s">
        <v>33</v>
      </c>
      <c r="T8" t="s">
        <v>86</v>
      </c>
      <c r="U8" t="s">
        <v>93</v>
      </c>
      <c r="V8" t="s">
        <v>34</v>
      </c>
      <c r="X8" s="125" t="s">
        <v>94</v>
      </c>
      <c r="Y8" s="125" t="s">
        <v>86</v>
      </c>
      <c r="Z8" s="125" t="s">
        <v>97</v>
      </c>
      <c r="AA8" s="125" t="s">
        <v>98</v>
      </c>
      <c r="AB8" s="127" t="s">
        <v>62</v>
      </c>
      <c r="AC8" s="127" t="s">
        <v>63</v>
      </c>
      <c r="AD8" s="127" t="s">
        <v>64</v>
      </c>
      <c r="AE8" s="126" t="s">
        <v>61</v>
      </c>
      <c r="AF8" s="126" t="s">
        <v>58</v>
      </c>
      <c r="AG8" s="126" t="s">
        <v>35</v>
      </c>
    </row>
    <row r="9" spans="1:33" ht="12.75">
      <c r="A9" t="s">
        <v>38</v>
      </c>
      <c r="B9">
        <v>580</v>
      </c>
      <c r="C9">
        <v>285</v>
      </c>
      <c r="D9">
        <v>27</v>
      </c>
      <c r="E9">
        <v>16</v>
      </c>
      <c r="F9">
        <v>4707</v>
      </c>
      <c r="G9">
        <v>2926</v>
      </c>
      <c r="H9">
        <f>SUM(B9:G9)</f>
        <v>8541</v>
      </c>
      <c r="I9" s="34" t="s">
        <v>5</v>
      </c>
      <c r="J9">
        <v>0</v>
      </c>
      <c r="K9">
        <v>332</v>
      </c>
      <c r="L9">
        <v>79</v>
      </c>
      <c r="M9">
        <v>531</v>
      </c>
      <c r="N9">
        <v>15</v>
      </c>
      <c r="O9">
        <v>7598</v>
      </c>
      <c r="P9">
        <f>SUM(J9:O9)</f>
        <v>8555</v>
      </c>
      <c r="Q9">
        <f>H9+P9</f>
        <v>17096</v>
      </c>
      <c r="S9">
        <v>3529</v>
      </c>
      <c r="T9">
        <v>3500</v>
      </c>
      <c r="U9">
        <v>411</v>
      </c>
      <c r="V9">
        <v>1383</v>
      </c>
      <c r="X9">
        <v>3529</v>
      </c>
      <c r="Y9">
        <v>3500</v>
      </c>
      <c r="Z9">
        <v>1329</v>
      </c>
      <c r="AA9">
        <v>411</v>
      </c>
      <c r="AB9">
        <v>776</v>
      </c>
      <c r="AC9">
        <v>444</v>
      </c>
      <c r="AD9">
        <v>926</v>
      </c>
      <c r="AE9">
        <v>54</v>
      </c>
      <c r="AF9">
        <v>59</v>
      </c>
      <c r="AG9">
        <v>3441</v>
      </c>
    </row>
    <row r="10" spans="1:33" ht="12.75">
      <c r="A10" t="s">
        <v>39</v>
      </c>
      <c r="B10">
        <v>3077</v>
      </c>
      <c r="C10">
        <v>100</v>
      </c>
      <c r="D10">
        <v>415</v>
      </c>
      <c r="E10">
        <v>165</v>
      </c>
      <c r="F10">
        <v>2752</v>
      </c>
      <c r="G10">
        <v>1734</v>
      </c>
      <c r="H10">
        <f>SUM(B10:G10)</f>
        <v>8243</v>
      </c>
      <c r="I10" s="34" t="s">
        <v>5</v>
      </c>
      <c r="J10">
        <v>1</v>
      </c>
      <c r="K10">
        <v>213</v>
      </c>
      <c r="L10">
        <v>577</v>
      </c>
      <c r="M10">
        <v>3100</v>
      </c>
      <c r="N10">
        <v>5</v>
      </c>
      <c r="O10">
        <v>4348</v>
      </c>
      <c r="P10">
        <f>SUM(J10:O10)</f>
        <v>8244</v>
      </c>
      <c r="Q10">
        <f>H10+P10</f>
        <v>16487</v>
      </c>
      <c r="S10">
        <v>1952</v>
      </c>
      <c r="T10">
        <v>1955</v>
      </c>
      <c r="U10">
        <v>295</v>
      </c>
      <c r="V10">
        <v>750</v>
      </c>
      <c r="X10">
        <v>1952</v>
      </c>
      <c r="Y10">
        <v>1955</v>
      </c>
      <c r="Z10">
        <v>735</v>
      </c>
      <c r="AA10">
        <v>295</v>
      </c>
      <c r="AB10">
        <v>426</v>
      </c>
      <c r="AC10">
        <v>246</v>
      </c>
      <c r="AD10">
        <v>530</v>
      </c>
      <c r="AE10">
        <v>15</v>
      </c>
      <c r="AF10">
        <v>25</v>
      </c>
      <c r="AG10">
        <v>1930</v>
      </c>
    </row>
    <row r="11" spans="1:33" ht="12.75">
      <c r="A11" t="s">
        <v>40</v>
      </c>
      <c r="B11">
        <v>745</v>
      </c>
      <c r="C11">
        <v>492</v>
      </c>
      <c r="D11">
        <v>868</v>
      </c>
      <c r="E11">
        <v>504</v>
      </c>
      <c r="F11">
        <v>4339</v>
      </c>
      <c r="G11">
        <v>2449</v>
      </c>
      <c r="H11">
        <f aca="true" t="shared" si="0" ref="H11:H20">SUM(B11:G11)</f>
        <v>9397</v>
      </c>
      <c r="I11" s="34" t="s">
        <v>5</v>
      </c>
      <c r="J11">
        <v>2</v>
      </c>
      <c r="K11">
        <v>596</v>
      </c>
      <c r="L11">
        <v>625</v>
      </c>
      <c r="M11">
        <v>1465</v>
      </c>
      <c r="N11">
        <v>10</v>
      </c>
      <c r="O11">
        <v>6679</v>
      </c>
      <c r="P11">
        <f>SUM(J11:O11)</f>
        <v>9377</v>
      </c>
      <c r="Q11">
        <f aca="true" t="shared" si="1" ref="Q11:Q20">H11+P11</f>
        <v>18774</v>
      </c>
      <c r="S11">
        <v>3059</v>
      </c>
      <c r="T11">
        <v>3059</v>
      </c>
      <c r="U11">
        <v>437</v>
      </c>
      <c r="V11">
        <v>1237</v>
      </c>
      <c r="X11">
        <v>3059</v>
      </c>
      <c r="Y11">
        <v>3059</v>
      </c>
      <c r="Z11">
        <v>1202</v>
      </c>
      <c r="AA11">
        <v>437</v>
      </c>
      <c r="AB11">
        <v>695</v>
      </c>
      <c r="AC11">
        <v>365</v>
      </c>
      <c r="AD11">
        <v>762</v>
      </c>
      <c r="AE11">
        <v>35</v>
      </c>
      <c r="AF11">
        <v>52</v>
      </c>
      <c r="AG11">
        <v>3007</v>
      </c>
    </row>
    <row r="12" spans="1:33" ht="12.75">
      <c r="A12" t="s">
        <v>41</v>
      </c>
      <c r="B12">
        <v>497</v>
      </c>
      <c r="C12">
        <v>262</v>
      </c>
      <c r="D12">
        <v>407</v>
      </c>
      <c r="E12">
        <v>5</v>
      </c>
      <c r="F12">
        <v>5616</v>
      </c>
      <c r="G12">
        <v>3160</v>
      </c>
      <c r="H12">
        <f t="shared" si="0"/>
        <v>9947</v>
      </c>
      <c r="I12" s="34" t="s">
        <v>5</v>
      </c>
      <c r="J12">
        <v>0</v>
      </c>
      <c r="K12">
        <v>459</v>
      </c>
      <c r="L12">
        <v>57</v>
      </c>
      <c r="M12">
        <v>829</v>
      </c>
      <c r="N12">
        <v>15</v>
      </c>
      <c r="O12">
        <v>8601</v>
      </c>
      <c r="P12">
        <f aca="true" t="shared" si="2" ref="P12:P20">SUM(J12:O12)</f>
        <v>9961</v>
      </c>
      <c r="Q12">
        <f t="shared" si="1"/>
        <v>19908</v>
      </c>
      <c r="S12">
        <v>3863</v>
      </c>
      <c r="T12">
        <v>3922</v>
      </c>
      <c r="U12">
        <v>676</v>
      </c>
      <c r="V12">
        <v>1617</v>
      </c>
      <c r="X12">
        <v>3863</v>
      </c>
      <c r="Y12">
        <v>3922</v>
      </c>
      <c r="Z12">
        <v>1580</v>
      </c>
      <c r="AA12">
        <v>676</v>
      </c>
      <c r="AB12">
        <v>850</v>
      </c>
      <c r="AC12">
        <v>453</v>
      </c>
      <c r="AD12">
        <v>943</v>
      </c>
      <c r="AE12">
        <v>37</v>
      </c>
      <c r="AF12">
        <v>56</v>
      </c>
      <c r="AG12">
        <v>3866</v>
      </c>
    </row>
    <row r="13" spans="1:33" ht="12.75">
      <c r="A13" t="s">
        <v>42</v>
      </c>
      <c r="B13">
        <v>1940</v>
      </c>
      <c r="C13">
        <v>165</v>
      </c>
      <c r="D13">
        <v>1121</v>
      </c>
      <c r="E13">
        <v>41</v>
      </c>
      <c r="F13">
        <v>4619</v>
      </c>
      <c r="G13">
        <v>2564</v>
      </c>
      <c r="H13">
        <f t="shared" si="0"/>
        <v>10450</v>
      </c>
      <c r="I13" s="34" t="s">
        <v>5</v>
      </c>
      <c r="J13">
        <v>1</v>
      </c>
      <c r="K13">
        <v>260</v>
      </c>
      <c r="L13">
        <v>304</v>
      </c>
      <c r="M13">
        <v>2849</v>
      </c>
      <c r="N13">
        <v>4</v>
      </c>
      <c r="O13">
        <v>7022</v>
      </c>
      <c r="P13">
        <f t="shared" si="2"/>
        <v>10440</v>
      </c>
      <c r="Q13">
        <f t="shared" si="1"/>
        <v>20890</v>
      </c>
      <c r="S13">
        <v>3175</v>
      </c>
      <c r="T13">
        <v>3295</v>
      </c>
      <c r="U13">
        <v>424</v>
      </c>
      <c r="V13">
        <v>1405</v>
      </c>
      <c r="X13">
        <v>3175</v>
      </c>
      <c r="Y13">
        <v>3295</v>
      </c>
      <c r="Z13">
        <v>1357</v>
      </c>
      <c r="AA13">
        <v>424</v>
      </c>
      <c r="AB13">
        <v>653</v>
      </c>
      <c r="AC13">
        <v>340</v>
      </c>
      <c r="AD13">
        <v>777</v>
      </c>
      <c r="AE13">
        <v>48</v>
      </c>
      <c r="AF13">
        <v>30</v>
      </c>
      <c r="AG13">
        <v>3265</v>
      </c>
    </row>
    <row r="14" spans="1:33" ht="12.75">
      <c r="A14" t="s">
        <v>43</v>
      </c>
      <c r="B14">
        <v>3605</v>
      </c>
      <c r="C14">
        <v>40</v>
      </c>
      <c r="D14">
        <v>33</v>
      </c>
      <c r="E14">
        <v>0</v>
      </c>
      <c r="F14">
        <v>4302</v>
      </c>
      <c r="G14">
        <v>2516</v>
      </c>
      <c r="H14">
        <f t="shared" si="0"/>
        <v>10496</v>
      </c>
      <c r="I14" s="34" t="s">
        <v>5</v>
      </c>
      <c r="J14">
        <v>11</v>
      </c>
      <c r="K14">
        <v>316</v>
      </c>
      <c r="L14">
        <v>335</v>
      </c>
      <c r="M14">
        <v>3308</v>
      </c>
      <c r="N14">
        <v>13</v>
      </c>
      <c r="O14">
        <v>6501</v>
      </c>
      <c r="P14">
        <f t="shared" si="2"/>
        <v>10484</v>
      </c>
      <c r="Q14">
        <f t="shared" si="1"/>
        <v>20980</v>
      </c>
      <c r="S14">
        <v>2650</v>
      </c>
      <c r="T14">
        <v>3099</v>
      </c>
      <c r="U14">
        <v>613</v>
      </c>
      <c r="V14">
        <v>1104</v>
      </c>
      <c r="X14">
        <v>2650</v>
      </c>
      <c r="Y14">
        <v>3099</v>
      </c>
      <c r="Z14">
        <v>1056</v>
      </c>
      <c r="AA14">
        <v>613</v>
      </c>
      <c r="AB14">
        <v>599</v>
      </c>
      <c r="AC14">
        <v>311</v>
      </c>
      <c r="AD14">
        <v>636</v>
      </c>
      <c r="AE14">
        <v>48</v>
      </c>
      <c r="AF14">
        <v>20</v>
      </c>
      <c r="AG14">
        <v>3079</v>
      </c>
    </row>
    <row r="15" spans="1:33" ht="12.75">
      <c r="A15" t="s">
        <v>44</v>
      </c>
      <c r="B15">
        <v>1610</v>
      </c>
      <c r="C15">
        <v>127</v>
      </c>
      <c r="D15">
        <v>765</v>
      </c>
      <c r="E15">
        <v>1</v>
      </c>
      <c r="F15">
        <v>5887</v>
      </c>
      <c r="G15">
        <v>2819</v>
      </c>
      <c r="H15">
        <f t="shared" si="0"/>
        <v>11209</v>
      </c>
      <c r="I15" s="34" t="s">
        <v>5</v>
      </c>
      <c r="J15">
        <v>0</v>
      </c>
      <c r="K15">
        <v>366</v>
      </c>
      <c r="L15">
        <v>257</v>
      </c>
      <c r="M15">
        <v>2292</v>
      </c>
      <c r="N15">
        <v>9</v>
      </c>
      <c r="O15">
        <v>8295</v>
      </c>
      <c r="P15">
        <f t="shared" si="2"/>
        <v>11219</v>
      </c>
      <c r="Q15">
        <f t="shared" si="1"/>
        <v>22428</v>
      </c>
      <c r="S15">
        <v>3552</v>
      </c>
      <c r="T15">
        <v>3930</v>
      </c>
      <c r="U15">
        <v>657</v>
      </c>
      <c r="V15">
        <v>1683</v>
      </c>
      <c r="X15">
        <v>3552</v>
      </c>
      <c r="Y15">
        <v>3930</v>
      </c>
      <c r="Z15">
        <v>1574</v>
      </c>
      <c r="AA15">
        <v>657</v>
      </c>
      <c r="AB15">
        <v>740</v>
      </c>
      <c r="AC15">
        <v>386</v>
      </c>
      <c r="AD15">
        <v>743</v>
      </c>
      <c r="AE15">
        <v>109</v>
      </c>
      <c r="AF15">
        <v>36</v>
      </c>
      <c r="AG15">
        <v>3894</v>
      </c>
    </row>
    <row r="16" spans="1:33" ht="12.75">
      <c r="A16" t="s">
        <v>45</v>
      </c>
      <c r="B16">
        <v>608</v>
      </c>
      <c r="C16">
        <v>96</v>
      </c>
      <c r="D16">
        <v>183</v>
      </c>
      <c r="E16">
        <v>1</v>
      </c>
      <c r="F16">
        <v>6497</v>
      </c>
      <c r="G16">
        <v>3351</v>
      </c>
      <c r="H16">
        <f t="shared" si="0"/>
        <v>10736</v>
      </c>
      <c r="I16" s="34" t="s">
        <v>5</v>
      </c>
      <c r="J16">
        <v>0</v>
      </c>
      <c r="K16">
        <v>499</v>
      </c>
      <c r="L16">
        <v>58</v>
      </c>
      <c r="M16">
        <v>734</v>
      </c>
      <c r="N16">
        <v>25</v>
      </c>
      <c r="O16">
        <v>9422</v>
      </c>
      <c r="P16">
        <f t="shared" si="2"/>
        <v>10738</v>
      </c>
      <c r="Q16">
        <f t="shared" si="1"/>
        <v>21474</v>
      </c>
      <c r="S16">
        <v>4206</v>
      </c>
      <c r="T16">
        <v>4389</v>
      </c>
      <c r="U16">
        <v>680</v>
      </c>
      <c r="V16">
        <v>1938</v>
      </c>
      <c r="X16">
        <v>4206</v>
      </c>
      <c r="Y16">
        <v>4389</v>
      </c>
      <c r="Z16">
        <v>1894</v>
      </c>
      <c r="AA16">
        <v>680</v>
      </c>
      <c r="AB16">
        <v>902</v>
      </c>
      <c r="AC16">
        <v>469</v>
      </c>
      <c r="AD16">
        <v>897</v>
      </c>
      <c r="AE16">
        <v>44</v>
      </c>
      <c r="AF16">
        <v>34</v>
      </c>
      <c r="AG16">
        <v>4355</v>
      </c>
    </row>
    <row r="17" spans="1:33" ht="12.75">
      <c r="A17" t="s">
        <v>46</v>
      </c>
      <c r="B17">
        <v>1083</v>
      </c>
      <c r="C17">
        <v>225</v>
      </c>
      <c r="D17">
        <v>320</v>
      </c>
      <c r="E17">
        <v>1</v>
      </c>
      <c r="F17">
        <v>5896</v>
      </c>
      <c r="G17">
        <v>3172</v>
      </c>
      <c r="H17">
        <f t="shared" si="0"/>
        <v>10697</v>
      </c>
      <c r="I17" s="34" t="s">
        <v>5</v>
      </c>
      <c r="J17">
        <v>0</v>
      </c>
      <c r="K17">
        <v>629</v>
      </c>
      <c r="L17">
        <v>93</v>
      </c>
      <c r="M17">
        <v>1295</v>
      </c>
      <c r="N17">
        <v>9</v>
      </c>
      <c r="O17">
        <v>8642</v>
      </c>
      <c r="P17">
        <f>SUM(J17:O17)</f>
        <v>10668</v>
      </c>
      <c r="Q17">
        <f>H17+P17</f>
        <v>21365</v>
      </c>
      <c r="S17">
        <v>3746</v>
      </c>
      <c r="T17">
        <v>4072</v>
      </c>
      <c r="U17">
        <v>663</v>
      </c>
      <c r="V17">
        <v>1597</v>
      </c>
      <c r="X17">
        <v>3746</v>
      </c>
      <c r="Y17">
        <v>4072</v>
      </c>
      <c r="Z17">
        <v>1528</v>
      </c>
      <c r="AA17">
        <v>663</v>
      </c>
      <c r="AB17">
        <v>795</v>
      </c>
      <c r="AC17">
        <v>409</v>
      </c>
      <c r="AD17">
        <v>942</v>
      </c>
      <c r="AE17">
        <v>69</v>
      </c>
      <c r="AF17">
        <v>39</v>
      </c>
      <c r="AG17">
        <v>4033</v>
      </c>
    </row>
    <row r="18" spans="1:33" ht="12.75">
      <c r="A18" t="s">
        <v>12</v>
      </c>
      <c r="B18">
        <v>1689</v>
      </c>
      <c r="C18">
        <v>115</v>
      </c>
      <c r="D18">
        <v>152</v>
      </c>
      <c r="E18">
        <v>0</v>
      </c>
      <c r="F18">
        <v>5097</v>
      </c>
      <c r="G18">
        <v>2963</v>
      </c>
      <c r="H18">
        <f t="shared" si="0"/>
        <v>10016</v>
      </c>
      <c r="I18" s="34" t="s">
        <v>5</v>
      </c>
      <c r="J18">
        <v>57</v>
      </c>
      <c r="K18">
        <v>437</v>
      </c>
      <c r="L18">
        <v>63</v>
      </c>
      <c r="M18">
        <v>1754</v>
      </c>
      <c r="N18">
        <v>7</v>
      </c>
      <c r="O18">
        <v>7687</v>
      </c>
      <c r="P18">
        <f t="shared" si="2"/>
        <v>10005</v>
      </c>
      <c r="Q18">
        <f t="shared" si="1"/>
        <v>20021</v>
      </c>
      <c r="S18">
        <v>3578</v>
      </c>
      <c r="T18">
        <v>3626</v>
      </c>
      <c r="U18">
        <v>356</v>
      </c>
      <c r="V18">
        <v>1526</v>
      </c>
      <c r="X18">
        <v>3578</v>
      </c>
      <c r="Y18">
        <v>3626</v>
      </c>
      <c r="Z18">
        <v>1471</v>
      </c>
      <c r="AA18">
        <v>356</v>
      </c>
      <c r="AB18">
        <v>756</v>
      </c>
      <c r="AC18">
        <v>366</v>
      </c>
      <c r="AD18">
        <v>930</v>
      </c>
      <c r="AE18">
        <v>55</v>
      </c>
      <c r="AF18">
        <v>32</v>
      </c>
      <c r="AG18">
        <v>3594</v>
      </c>
    </row>
    <row r="19" spans="1:33" ht="12.75">
      <c r="A19" t="s">
        <v>13</v>
      </c>
      <c r="B19">
        <v>416</v>
      </c>
      <c r="C19">
        <v>1656</v>
      </c>
      <c r="D19">
        <v>1000</v>
      </c>
      <c r="E19">
        <v>0</v>
      </c>
      <c r="F19">
        <v>3869</v>
      </c>
      <c r="G19">
        <v>2384</v>
      </c>
      <c r="H19">
        <f t="shared" si="0"/>
        <v>9325</v>
      </c>
      <c r="I19" s="34" t="s">
        <v>5</v>
      </c>
      <c r="J19">
        <v>0</v>
      </c>
      <c r="K19">
        <v>913</v>
      </c>
      <c r="L19">
        <v>226</v>
      </c>
      <c r="M19">
        <v>1167</v>
      </c>
      <c r="N19">
        <v>13</v>
      </c>
      <c r="O19">
        <v>7009</v>
      </c>
      <c r="P19">
        <f t="shared" si="2"/>
        <v>9328</v>
      </c>
      <c r="Q19">
        <f t="shared" si="1"/>
        <v>18653</v>
      </c>
      <c r="S19">
        <v>3414</v>
      </c>
      <c r="T19">
        <v>3264</v>
      </c>
      <c r="U19">
        <v>206</v>
      </c>
      <c r="V19">
        <v>1458</v>
      </c>
      <c r="X19">
        <v>3414</v>
      </c>
      <c r="Y19">
        <v>3264</v>
      </c>
      <c r="Z19">
        <v>1392</v>
      </c>
      <c r="AA19">
        <v>206</v>
      </c>
      <c r="AB19">
        <v>738</v>
      </c>
      <c r="AC19">
        <v>361</v>
      </c>
      <c r="AD19">
        <v>857</v>
      </c>
      <c r="AE19">
        <v>66</v>
      </c>
      <c r="AF19">
        <v>51</v>
      </c>
      <c r="AG19">
        <v>3213</v>
      </c>
    </row>
    <row r="20" spans="1:33" ht="12.75">
      <c r="A20" t="s">
        <v>14</v>
      </c>
      <c r="B20">
        <v>445</v>
      </c>
      <c r="C20">
        <v>358</v>
      </c>
      <c r="D20">
        <v>148</v>
      </c>
      <c r="E20">
        <v>0</v>
      </c>
      <c r="F20">
        <v>4871</v>
      </c>
      <c r="G20">
        <v>2872</v>
      </c>
      <c r="H20">
        <f t="shared" si="0"/>
        <v>8694</v>
      </c>
      <c r="I20" s="34" t="s">
        <v>5</v>
      </c>
      <c r="J20">
        <v>4</v>
      </c>
      <c r="K20">
        <v>325</v>
      </c>
      <c r="L20">
        <v>78</v>
      </c>
      <c r="M20">
        <v>459</v>
      </c>
      <c r="N20">
        <v>18</v>
      </c>
      <c r="O20">
        <v>7805</v>
      </c>
      <c r="P20">
        <f t="shared" si="2"/>
        <v>8689</v>
      </c>
      <c r="Q20">
        <f t="shared" si="1"/>
        <v>17383</v>
      </c>
      <c r="S20">
        <v>3398</v>
      </c>
      <c r="T20">
        <v>3642</v>
      </c>
      <c r="U20">
        <v>673</v>
      </c>
      <c r="V20">
        <v>1306</v>
      </c>
      <c r="X20">
        <v>3398</v>
      </c>
      <c r="Y20">
        <v>3642</v>
      </c>
      <c r="Z20">
        <v>1245</v>
      </c>
      <c r="AA20">
        <v>673</v>
      </c>
      <c r="AB20">
        <v>817</v>
      </c>
      <c r="AC20">
        <v>443</v>
      </c>
      <c r="AD20">
        <v>832</v>
      </c>
      <c r="AE20">
        <v>61</v>
      </c>
      <c r="AF20">
        <v>57</v>
      </c>
      <c r="AG20">
        <v>3585</v>
      </c>
    </row>
    <row r="21" ht="12.75">
      <c r="I21" s="34"/>
    </row>
    <row r="22" spans="2:33" ht="12.75">
      <c r="B22">
        <f>SUM(B9:B20)</f>
        <v>16295</v>
      </c>
      <c r="C22">
        <f aca="true" t="shared" si="3" ref="C22:Q22">SUM(C9:C20)</f>
        <v>3921</v>
      </c>
      <c r="D22">
        <f t="shared" si="3"/>
        <v>5439</v>
      </c>
      <c r="E22">
        <f t="shared" si="3"/>
        <v>734</v>
      </c>
      <c r="F22">
        <f t="shared" si="3"/>
        <v>58452</v>
      </c>
      <c r="G22">
        <f t="shared" si="3"/>
        <v>32910</v>
      </c>
      <c r="H22">
        <f t="shared" si="3"/>
        <v>117751</v>
      </c>
      <c r="I22" s="34"/>
      <c r="J22">
        <f t="shared" si="3"/>
        <v>76</v>
      </c>
      <c r="K22">
        <f t="shared" si="3"/>
        <v>5345</v>
      </c>
      <c r="L22">
        <f t="shared" si="3"/>
        <v>2752</v>
      </c>
      <c r="M22">
        <f t="shared" si="3"/>
        <v>19783</v>
      </c>
      <c r="N22">
        <f t="shared" si="3"/>
        <v>143</v>
      </c>
      <c r="O22">
        <f t="shared" si="3"/>
        <v>89609</v>
      </c>
      <c r="P22">
        <f t="shared" si="3"/>
        <v>117708</v>
      </c>
      <c r="Q22">
        <f t="shared" si="3"/>
        <v>235459</v>
      </c>
      <c r="R22">
        <f>SUM(S22:U22)</f>
        <v>87966</v>
      </c>
      <c r="S22">
        <f>SUM(S9:S20)</f>
        <v>40122</v>
      </c>
      <c r="T22">
        <f>SUM(T9:T20)</f>
        <v>41753</v>
      </c>
      <c r="U22">
        <f>SUM(U9:U20)</f>
        <v>6091</v>
      </c>
      <c r="V22">
        <f>SUM(V9:V20)</f>
        <v>17004</v>
      </c>
      <c r="X22">
        <f aca="true" t="shared" si="4" ref="X22:AF22">SUM(X9:X20)</f>
        <v>40122</v>
      </c>
      <c r="Y22">
        <f t="shared" si="4"/>
        <v>41753</v>
      </c>
      <c r="Z22">
        <f t="shared" si="4"/>
        <v>16363</v>
      </c>
      <c r="AA22">
        <f t="shared" si="4"/>
        <v>6091</v>
      </c>
      <c r="AB22">
        <f t="shared" si="4"/>
        <v>8747</v>
      </c>
      <c r="AC22">
        <f t="shared" si="4"/>
        <v>4593</v>
      </c>
      <c r="AD22">
        <f t="shared" si="4"/>
        <v>9775</v>
      </c>
      <c r="AE22">
        <f t="shared" si="4"/>
        <v>641</v>
      </c>
      <c r="AF22">
        <f t="shared" si="4"/>
        <v>491</v>
      </c>
      <c r="AG22">
        <f>SUM(AG9:AG20)</f>
        <v>41262</v>
      </c>
    </row>
    <row r="24" spans="1:25" ht="12.75">
      <c r="A24" s="50" t="s">
        <v>25</v>
      </c>
      <c r="B24" s="51">
        <f>B22/H22%</f>
        <v>13.838523664342553</v>
      </c>
      <c r="C24" s="51">
        <f>C22/H22%</f>
        <v>3.3299080262588006</v>
      </c>
      <c r="D24" s="51">
        <f>D22/H22%</f>
        <v>4.619069052492123</v>
      </c>
      <c r="E24" s="51">
        <f>E22/H22%</f>
        <v>0.6233492709191429</v>
      </c>
      <c r="F24" s="51">
        <f>F22/H22%</f>
        <v>49.64034275717404</v>
      </c>
      <c r="G24" s="51">
        <f>G22/H22%</f>
        <v>27.948807228813344</v>
      </c>
      <c r="H24" s="52">
        <f>SUM(B24:G24)</f>
        <v>100</v>
      </c>
      <c r="I24" s="52"/>
      <c r="J24" s="51">
        <f>J22/P22%</f>
        <v>0.06456655452475618</v>
      </c>
      <c r="K24" s="51">
        <f>K22/P22%</f>
        <v>4.540897814931865</v>
      </c>
      <c r="L24" s="51">
        <f>L22/P22%</f>
        <v>2.3379889217385394</v>
      </c>
      <c r="M24" s="51">
        <f>M22/P22%</f>
        <v>16.806844054779624</v>
      </c>
      <c r="N24" s="51">
        <f>N22/P22%</f>
        <v>0.1214870696978965</v>
      </c>
      <c r="O24" s="51">
        <f>O22/P22%</f>
        <v>76.12821558432732</v>
      </c>
      <c r="P24" s="52">
        <f>SUM(J24:O24)</f>
        <v>100</v>
      </c>
      <c r="S24" s="80">
        <f>ROUND(((S22/$R22)*100),2)</f>
        <v>45.61</v>
      </c>
      <c r="T24" s="80">
        <f>ROUND(((T22/$R22)*100),2)</f>
        <v>47.46</v>
      </c>
      <c r="U24" s="80">
        <f>ROUND(((U22/$R22)*100),2)</f>
        <v>6.92</v>
      </c>
      <c r="V24" s="80">
        <f>ROUND(((V22/$R22)*100),2)</f>
        <v>19.33</v>
      </c>
      <c r="X24" s="79"/>
      <c r="Y24" s="79"/>
    </row>
    <row r="25" spans="24:38" ht="12.75">
      <c r="X25" s="29" t="s">
        <v>115</v>
      </c>
      <c r="AL25" s="29" t="s">
        <v>124</v>
      </c>
    </row>
    <row r="26" spans="10:49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</row>
    <row r="27" spans="1:50" ht="12.75">
      <c r="A27" t="s">
        <v>7</v>
      </c>
      <c r="J27">
        <f>P22</f>
        <v>117708</v>
      </c>
      <c r="K27">
        <f>O22</f>
        <v>89609</v>
      </c>
      <c r="L27">
        <f>ROUND(((K27/$J27)*100),2)</f>
        <v>76.13</v>
      </c>
      <c r="M27">
        <f>N22</f>
        <v>143</v>
      </c>
      <c r="N27">
        <f>ROUND(((M27/$J27)*100),2)</f>
        <v>0.12</v>
      </c>
      <c r="O27">
        <f>K22</f>
        <v>5345</v>
      </c>
      <c r="P27">
        <f>ROUND(((O27/$J27)*100),2)</f>
        <v>4.54</v>
      </c>
      <c r="Q27">
        <f>M22</f>
        <v>19783</v>
      </c>
      <c r="R27">
        <f>ROUND(((Q27/$J27)*100),2)</f>
        <v>16.81</v>
      </c>
      <c r="S27">
        <f>L22</f>
        <v>2752</v>
      </c>
      <c r="T27">
        <f>ROUND(((S27/$J27)*100),2)</f>
        <v>2.34</v>
      </c>
      <c r="U27">
        <f>J22</f>
        <v>76</v>
      </c>
      <c r="V27">
        <f>ROUND(((U27/$J27)*100),2)</f>
        <v>0.06</v>
      </c>
      <c r="X27">
        <f>SUM(P12:P14)</f>
        <v>30885</v>
      </c>
      <c r="Y27">
        <f>SUM(O12:O14)</f>
        <v>22124</v>
      </c>
      <c r="Z27">
        <f>ROUND(((Y27/$X27)*100),2)</f>
        <v>71.63</v>
      </c>
      <c r="AA27">
        <f>SUM(N12:N14)</f>
        <v>32</v>
      </c>
      <c r="AB27">
        <f>ROUND(((AA27/$X27)*100),2)</f>
        <v>0.1</v>
      </c>
      <c r="AC27">
        <f>SUM(K12:K14)</f>
        <v>1035</v>
      </c>
      <c r="AD27">
        <f>ROUND(((AC27/$X27)*100),2)</f>
        <v>3.35</v>
      </c>
      <c r="AE27">
        <f>SUM(M12:M14)</f>
        <v>6986</v>
      </c>
      <c r="AF27">
        <f>ROUND(((AE27/$X27)*100),2)</f>
        <v>22.62</v>
      </c>
      <c r="AG27">
        <f>SUM(L12:L14)</f>
        <v>696</v>
      </c>
      <c r="AH27">
        <f>ROUND(((AG27/$X27)*100),2)</f>
        <v>2.25</v>
      </c>
      <c r="AI27">
        <f>SUM(J12:J14)</f>
        <v>12</v>
      </c>
      <c r="AJ27">
        <f>ROUND(((AI27/$X27)*100),2)</f>
        <v>0.04</v>
      </c>
      <c r="AL27">
        <f>SUM(P18:P20)</f>
        <v>28022</v>
      </c>
      <c r="AM27">
        <f>SUM(O18:O20)</f>
        <v>22501</v>
      </c>
      <c r="AN27">
        <f>ROUND(((AM27/$AL27)*100),2)</f>
        <v>80.3</v>
      </c>
      <c r="AO27">
        <f>SUM(N18:N20)</f>
        <v>38</v>
      </c>
      <c r="AP27">
        <f>ROUND(((AO27/$AL27)*100),2)</f>
        <v>0.14</v>
      </c>
      <c r="AQ27">
        <f>SUM(K18:K20)</f>
        <v>1675</v>
      </c>
      <c r="AR27">
        <f>ROUND(((AQ27/$AL27)*100),2)</f>
        <v>5.98</v>
      </c>
      <c r="AS27">
        <f>SUM(M18:M20)</f>
        <v>3380</v>
      </c>
      <c r="AT27">
        <f>ROUND(((AS27/$AL27)*100),2)</f>
        <v>12.06</v>
      </c>
      <c r="AU27">
        <f>SUM(L18:L20)</f>
        <v>367</v>
      </c>
      <c r="AV27">
        <f>ROUND(((AU27/$AL27)*100),2)</f>
        <v>1.31</v>
      </c>
      <c r="AW27">
        <f>SUM(J18:J20)</f>
        <v>61</v>
      </c>
      <c r="AX27">
        <f>ROUND(((AW27/$AL27)*100),2)</f>
        <v>0.22</v>
      </c>
    </row>
    <row r="28" spans="1:50" ht="12.75">
      <c r="A28" t="s">
        <v>6</v>
      </c>
      <c r="J28">
        <f>H22</f>
        <v>117751</v>
      </c>
      <c r="K28">
        <f>D22</f>
        <v>5439</v>
      </c>
      <c r="L28">
        <f>ROUND(((K28/$J28)*100),2)</f>
        <v>4.62</v>
      </c>
      <c r="M28">
        <f>E22</f>
        <v>734</v>
      </c>
      <c r="N28">
        <f>ROUND(((M28/$J28)*100),2)</f>
        <v>0.62</v>
      </c>
      <c r="O28">
        <f>B22</f>
        <v>16295</v>
      </c>
      <c r="P28">
        <f>ROUND(((O28/$J28)*100),2)</f>
        <v>13.84</v>
      </c>
      <c r="Q28">
        <f>F22</f>
        <v>58452</v>
      </c>
      <c r="R28">
        <f>ROUND(((Q28/$J28)*100),2)</f>
        <v>49.64</v>
      </c>
      <c r="S28">
        <f>G22</f>
        <v>32910</v>
      </c>
      <c r="T28">
        <f>ROUND(((S28/$J28)*100),2)</f>
        <v>27.95</v>
      </c>
      <c r="U28">
        <f>C22</f>
        <v>3921</v>
      </c>
      <c r="V28">
        <f>ROUND(((U28/$J28)*100),2)</f>
        <v>3.33</v>
      </c>
      <c r="X28">
        <f>SUM(H12:H14)</f>
        <v>30893</v>
      </c>
      <c r="Y28">
        <f>SUM(D12:D14)</f>
        <v>1561</v>
      </c>
      <c r="Z28">
        <f>ROUND(((Y28/$X28)*100),2)</f>
        <v>5.05</v>
      </c>
      <c r="AA28">
        <f>SUM(E12:E14)</f>
        <v>46</v>
      </c>
      <c r="AB28">
        <f>ROUND(((AA28/$X28)*100),2)</f>
        <v>0.15</v>
      </c>
      <c r="AC28">
        <f>SUM(B12:B14)</f>
        <v>6042</v>
      </c>
      <c r="AD28">
        <f>ROUND(((AC28/$X28)*100),2)</f>
        <v>19.56</v>
      </c>
      <c r="AE28">
        <f>SUM(F12:F14)</f>
        <v>14537</v>
      </c>
      <c r="AF28">
        <f>ROUND(((AE28/$X28)*100),2)</f>
        <v>47.06</v>
      </c>
      <c r="AG28">
        <f>SUM(G12:G14)</f>
        <v>8240</v>
      </c>
      <c r="AH28">
        <f>ROUND(((AG28/$X28)*100),2)</f>
        <v>26.67</v>
      </c>
      <c r="AI28">
        <f>SUM(C12:C14)</f>
        <v>467</v>
      </c>
      <c r="AJ28">
        <f>ROUND(((AI28/$X28)*100),2)</f>
        <v>1.51</v>
      </c>
      <c r="AL28">
        <f>SUM(H18:H20)</f>
        <v>28035</v>
      </c>
      <c r="AM28">
        <f>SUM(D18:D20)</f>
        <v>1300</v>
      </c>
      <c r="AN28">
        <f>ROUND(((AM28/$AL28)*100),2)</f>
        <v>4.64</v>
      </c>
      <c r="AO28">
        <f>SUM(E18:E20)</f>
        <v>0</v>
      </c>
      <c r="AP28">
        <f>ROUND(((AO28/$AL28)*100),2)</f>
        <v>0</v>
      </c>
      <c r="AQ28">
        <f>SUM(B18:B20)</f>
        <v>2550</v>
      </c>
      <c r="AR28">
        <f>ROUND(((AQ28/$AL28)*100),2)</f>
        <v>9.1</v>
      </c>
      <c r="AS28">
        <f>SUM(F18:F20)</f>
        <v>13837</v>
      </c>
      <c r="AT28">
        <f>ROUND(((AS28/$AL28)*100),2)</f>
        <v>49.36</v>
      </c>
      <c r="AU28">
        <f>SUM(G18:G20)</f>
        <v>8219</v>
      </c>
      <c r="AV28">
        <f>ROUND(((AU28/$AL28)*100),2)</f>
        <v>29.32</v>
      </c>
      <c r="AW28">
        <f>SUM(C18:C21)</f>
        <v>2129</v>
      </c>
      <c r="AX28">
        <f>ROUND(((AW28/$AL28)*100),2)</f>
        <v>7.59</v>
      </c>
    </row>
    <row r="29" spans="1:50" ht="12.75">
      <c r="A29" t="s">
        <v>8</v>
      </c>
      <c r="J29">
        <f>Q22</f>
        <v>235459</v>
      </c>
      <c r="K29">
        <f>SUM(K27,K28)</f>
        <v>95048</v>
      </c>
      <c r="L29">
        <f>ROUND(((K29/$J29)*100),2)</f>
        <v>40.37</v>
      </c>
      <c r="M29">
        <f>SUM(M27,M28)</f>
        <v>877</v>
      </c>
      <c r="N29">
        <f>ROUND(((M29/$J29)*100),2)</f>
        <v>0.37</v>
      </c>
      <c r="O29">
        <f>SUM(O27,O28)</f>
        <v>21640</v>
      </c>
      <c r="P29">
        <f>ROUND(((O29/$J29)*100),2)</f>
        <v>9.19</v>
      </c>
      <c r="Q29">
        <f>SUM(Q27,Q28)</f>
        <v>78235</v>
      </c>
      <c r="R29">
        <f>ROUND(((Q29/$J29)*100),2)</f>
        <v>33.23</v>
      </c>
      <c r="S29">
        <f>SUM(S27,S28)</f>
        <v>35662</v>
      </c>
      <c r="T29">
        <f>ROUND(((S29/$J29)*100),2)</f>
        <v>15.15</v>
      </c>
      <c r="U29">
        <f>SUM(U27,U28)</f>
        <v>3997</v>
      </c>
      <c r="V29">
        <f>ROUND(((U29/$J29)*100),2)</f>
        <v>1.7</v>
      </c>
      <c r="X29">
        <f>SUM(Q12:Q14)</f>
        <v>61778</v>
      </c>
      <c r="Y29">
        <f>SUM(Y27,Y28)</f>
        <v>23685</v>
      </c>
      <c r="Z29">
        <f>ROUND(((Y29/$X29)*100),2)</f>
        <v>38.34</v>
      </c>
      <c r="AA29">
        <f>SUM(AA27,AA28)</f>
        <v>78</v>
      </c>
      <c r="AB29">
        <f>ROUND(((AA29/$X29)*100),2)</f>
        <v>0.13</v>
      </c>
      <c r="AC29">
        <f>SUM(AC27,AC28)</f>
        <v>7077</v>
      </c>
      <c r="AD29">
        <f>ROUND(((AC29/$X29)*100),2)</f>
        <v>11.46</v>
      </c>
      <c r="AE29">
        <f>SUM(AE27,AE28)</f>
        <v>21523</v>
      </c>
      <c r="AF29">
        <f>ROUND(((AE29/$X29)*100),2)</f>
        <v>34.84</v>
      </c>
      <c r="AG29">
        <f>SUM(AG27,AG28)</f>
        <v>8936</v>
      </c>
      <c r="AH29">
        <f>ROUND(((AG29/$X29)*100),2)</f>
        <v>14.46</v>
      </c>
      <c r="AI29">
        <f>SUM(AI27:AI28)</f>
        <v>479</v>
      </c>
      <c r="AJ29">
        <f>ROUND(((AI29/$X29)*100),2)</f>
        <v>0.78</v>
      </c>
      <c r="AL29">
        <f>SUM(Q18:Q20)</f>
        <v>56057</v>
      </c>
      <c r="AM29">
        <f>SUM(AM27,AM28)</f>
        <v>23801</v>
      </c>
      <c r="AN29">
        <f>ROUND(((AM29/$AL29)*100),2)</f>
        <v>42.46</v>
      </c>
      <c r="AO29">
        <f>SUM(AO27,AO28)</f>
        <v>38</v>
      </c>
      <c r="AP29">
        <f>ROUND(((AO29/$AL29)*100),2)</f>
        <v>0.07</v>
      </c>
      <c r="AQ29">
        <f>SUM(AQ27,AQ28)</f>
        <v>4225</v>
      </c>
      <c r="AR29">
        <f>ROUND(((AQ29/$AL29)*100),2)</f>
        <v>7.54</v>
      </c>
      <c r="AS29">
        <f>SUM(AS27,AS28)</f>
        <v>17217</v>
      </c>
      <c r="AT29">
        <f>ROUND(((AS29/$AL29)*100),2)</f>
        <v>30.71</v>
      </c>
      <c r="AU29">
        <f>SUM(AU27,AU28)</f>
        <v>8586</v>
      </c>
      <c r="AV29">
        <f>ROUND(((AU29/$AL29)*100),2)</f>
        <v>15.32</v>
      </c>
      <c r="AW29">
        <f>SUM(AW27:AW28)</f>
        <v>2190</v>
      </c>
      <c r="AX29">
        <f>ROUND(((AW29/$AL29)*100),2)</f>
        <v>3.91</v>
      </c>
    </row>
    <row r="31" spans="3:24" ht="12.75">
      <c r="C31" s="29"/>
      <c r="D31" s="29"/>
      <c r="E31" s="29"/>
      <c r="F31" s="29"/>
      <c r="G31" s="29"/>
      <c r="H31" s="29"/>
      <c r="J31" s="29" t="s">
        <v>32</v>
      </c>
      <c r="X31" s="29" t="s">
        <v>119</v>
      </c>
    </row>
    <row r="32" spans="24:35" ht="12.75">
      <c r="X32" t="s">
        <v>8</v>
      </c>
      <c r="Y32" s="29" t="s">
        <v>15</v>
      </c>
      <c r="AA32" s="29" t="s">
        <v>16</v>
      </c>
      <c r="AC32" s="29" t="s">
        <v>17</v>
      </c>
      <c r="AE32" s="29" t="s">
        <v>18</v>
      </c>
      <c r="AG32" s="29" t="s">
        <v>19</v>
      </c>
      <c r="AI32" s="29" t="s">
        <v>20</v>
      </c>
    </row>
    <row r="33" spans="1:36" ht="12.75">
      <c r="A33" t="s">
        <v>7</v>
      </c>
      <c r="J33">
        <f>SUM(P9:P11)</f>
        <v>26176</v>
      </c>
      <c r="K33">
        <f>SUM(O9:O11)</f>
        <v>18625</v>
      </c>
      <c r="L33">
        <f>ROUND(((K33/$J33)*100),2)</f>
        <v>71.15</v>
      </c>
      <c r="M33">
        <f>SUM(N9:N11)</f>
        <v>30</v>
      </c>
      <c r="N33">
        <f>ROUND(((M33/$J33)*100),2)</f>
        <v>0.11</v>
      </c>
      <c r="O33">
        <f>SUM(K9:K11)</f>
        <v>1141</v>
      </c>
      <c r="P33">
        <f>ROUND(((O33/$J33)*100),2)</f>
        <v>4.36</v>
      </c>
      <c r="Q33">
        <f>SUM(M9:M11)</f>
        <v>5096</v>
      </c>
      <c r="R33">
        <f>ROUND(((Q33/$J33)*100),2)</f>
        <v>19.47</v>
      </c>
      <c r="S33">
        <f>SUM(L9:L11)</f>
        <v>1281</v>
      </c>
      <c r="T33">
        <f>ROUND(((S33/$J33)*100),2)</f>
        <v>4.89</v>
      </c>
      <c r="U33">
        <f>SUM(J9:J11)</f>
        <v>3</v>
      </c>
      <c r="V33">
        <f>ROUND(((U33/$J33)*100),2)</f>
        <v>0.01</v>
      </c>
      <c r="X33">
        <f>SUM(P15:P17)</f>
        <v>32625</v>
      </c>
      <c r="Y33">
        <f>SUM(O15:O17)</f>
        <v>26359</v>
      </c>
      <c r="Z33">
        <f>ROUND(((Y33/$X33)*100),2)</f>
        <v>80.79</v>
      </c>
      <c r="AA33">
        <f>SUM(N15:N17)</f>
        <v>43</v>
      </c>
      <c r="AB33">
        <f>ROUND(((AA33/$X33)*100),2)</f>
        <v>0.13</v>
      </c>
      <c r="AC33">
        <f>SUM(K15:K17)</f>
        <v>1494</v>
      </c>
      <c r="AD33">
        <f>ROUND(((AC33/$X33)*100),2)</f>
        <v>4.58</v>
      </c>
      <c r="AE33">
        <f>SUM(M15:M17)</f>
        <v>4321</v>
      </c>
      <c r="AF33">
        <f>ROUND(((AE33/$X33)*100),2)</f>
        <v>13.24</v>
      </c>
      <c r="AG33">
        <f>SUM(L15:L17)</f>
        <v>408</v>
      </c>
      <c r="AH33">
        <f>ROUND(((AG33/$X33)*100),2)</f>
        <v>1.25</v>
      </c>
      <c r="AI33">
        <f>SUM(J15:J17)</f>
        <v>0</v>
      </c>
      <c r="AJ33">
        <f>ROUND(((AI33/$X33)*100),2)</f>
        <v>0</v>
      </c>
    </row>
    <row r="34" spans="1:36" ht="12.75">
      <c r="A34" t="s">
        <v>6</v>
      </c>
      <c r="J34">
        <f>SUM(H9:H11)</f>
        <v>26181</v>
      </c>
      <c r="K34">
        <f>SUM(D9:D11)</f>
        <v>1310</v>
      </c>
      <c r="L34">
        <f>ROUND(((K34/$J34)*100),2)</f>
        <v>5</v>
      </c>
      <c r="M34">
        <f>SUM(E9:E11)</f>
        <v>685</v>
      </c>
      <c r="N34">
        <f>ROUND(((M34/$J34)*100),2)</f>
        <v>2.62</v>
      </c>
      <c r="O34">
        <f>SUM(B9:B11)</f>
        <v>4402</v>
      </c>
      <c r="P34">
        <f>ROUND(((O34/$J34)*100),2)</f>
        <v>16.81</v>
      </c>
      <c r="Q34">
        <f>SUM(F9:F11)</f>
        <v>11798</v>
      </c>
      <c r="R34">
        <f>ROUND(((Q34/$J34)*100),2)</f>
        <v>45.06</v>
      </c>
      <c r="S34">
        <f>SUM(G9:G11)</f>
        <v>7109</v>
      </c>
      <c r="T34">
        <f>ROUND(((S34/$J34)*100),2)</f>
        <v>27.15</v>
      </c>
      <c r="U34">
        <f>SUM(C9:C11)</f>
        <v>877</v>
      </c>
      <c r="V34">
        <f>ROUND(((U34/$J34)*100),2)</f>
        <v>3.35</v>
      </c>
      <c r="X34">
        <f>SUM(H15:H17)</f>
        <v>32642</v>
      </c>
      <c r="Y34">
        <f>SUM(D15:D17)</f>
        <v>1268</v>
      </c>
      <c r="Z34">
        <f>ROUND(((Y34/$X34)*100),2)</f>
        <v>3.88</v>
      </c>
      <c r="AA34">
        <f>SUM(E15:E17)</f>
        <v>3</v>
      </c>
      <c r="AB34">
        <f>ROUND(((AA34/$X34)*100),2)</f>
        <v>0.01</v>
      </c>
      <c r="AC34">
        <f>SUM(B15:B17)</f>
        <v>3301</v>
      </c>
      <c r="AD34">
        <f>ROUND(((AC34/$X34)*100),2)</f>
        <v>10.11</v>
      </c>
      <c r="AE34">
        <f>SUM(F15:F17)</f>
        <v>18280</v>
      </c>
      <c r="AF34">
        <f>ROUND(((AE34/$X34)*100),2)</f>
        <v>56</v>
      </c>
      <c r="AG34">
        <f>SUM(G15:G17)</f>
        <v>9342</v>
      </c>
      <c r="AH34">
        <f>ROUND(((AG34/$X34)*100),2)</f>
        <v>28.62</v>
      </c>
      <c r="AI34">
        <f>SUM(C15:C17)</f>
        <v>448</v>
      </c>
      <c r="AJ34">
        <f>ROUND(((AI34/$X34)*100),2)</f>
        <v>1.37</v>
      </c>
    </row>
    <row r="35" spans="1:36" ht="12.75">
      <c r="A35" t="s">
        <v>8</v>
      </c>
      <c r="J35">
        <f>SUM(Q9:Q11)</f>
        <v>52357</v>
      </c>
      <c r="K35">
        <f>SUM(K33,K34)</f>
        <v>19935</v>
      </c>
      <c r="L35">
        <f>ROUND(((K35/$J35)*100),2)</f>
        <v>38.08</v>
      </c>
      <c r="M35">
        <f>SUM(M33,M34)</f>
        <v>715</v>
      </c>
      <c r="N35">
        <f>ROUND(((M35/$J35)*100),2)</f>
        <v>1.37</v>
      </c>
      <c r="O35">
        <f>SUM(O33,O34)</f>
        <v>5543</v>
      </c>
      <c r="P35">
        <f>ROUND(((O35/$J35)*100),2)</f>
        <v>10.59</v>
      </c>
      <c r="Q35">
        <f>SUM(Q33,Q34)</f>
        <v>16894</v>
      </c>
      <c r="R35">
        <f>ROUND(((Q35/$J35)*100),2)</f>
        <v>32.27</v>
      </c>
      <c r="S35">
        <f>SUM(S33,S34)</f>
        <v>8390</v>
      </c>
      <c r="T35">
        <f>ROUND(((S35/$J35)*100),2)</f>
        <v>16.02</v>
      </c>
      <c r="U35">
        <f>SUM(U33,U34)</f>
        <v>880</v>
      </c>
      <c r="V35">
        <f>ROUND(((U35/$J35)*100),2)</f>
        <v>1.68</v>
      </c>
      <c r="X35">
        <f>SUM(Q15:Q17)</f>
        <v>65267</v>
      </c>
      <c r="Y35">
        <f>SUM(Y33,Y34)</f>
        <v>27627</v>
      </c>
      <c r="Z35">
        <f>ROUND(((Y35/$X35)*100),2)</f>
        <v>42.33</v>
      </c>
      <c r="AA35">
        <f>SUM(AA33,AA34)</f>
        <v>46</v>
      </c>
      <c r="AB35">
        <f>ROUND(((AA35/$X35)*100),2)</f>
        <v>0.07</v>
      </c>
      <c r="AC35">
        <f>SUM(AC33,AC34)</f>
        <v>4795</v>
      </c>
      <c r="AD35">
        <f>ROUND(((AC35/$X35)*100),2)</f>
        <v>7.35</v>
      </c>
      <c r="AE35">
        <f>SUM(AE33,AE34)</f>
        <v>22601</v>
      </c>
      <c r="AF35">
        <f>ROUND(((AE35/$X35)*100),2)</f>
        <v>34.63</v>
      </c>
      <c r="AG35">
        <f>SUM(AG33,AG34)</f>
        <v>9750</v>
      </c>
      <c r="AH35">
        <f>ROUND(((AG35/$X35)*100),2)</f>
        <v>14.94</v>
      </c>
      <c r="AI35">
        <f>SUM(AI33:AI34)</f>
        <v>448</v>
      </c>
      <c r="AJ35">
        <f>ROUND(((AI35/$X35)*100),2)</f>
        <v>0.69</v>
      </c>
    </row>
    <row r="36" spans="12:41" ht="12.75">
      <c r="L36" s="29"/>
      <c r="M36" s="29"/>
      <c r="N36" s="29"/>
      <c r="O36" s="29"/>
      <c r="P36" s="29"/>
      <c r="Q36" s="29"/>
      <c r="T36" s="29"/>
      <c r="U36" s="29"/>
      <c r="V36" s="29"/>
      <c r="W36" s="29"/>
      <c r="X36" s="29"/>
      <c r="Y36" s="29"/>
      <c r="AB36" s="29"/>
      <c r="AC36" s="29"/>
      <c r="AD36" s="29"/>
      <c r="AE36" s="29"/>
      <c r="AF36" s="29"/>
      <c r="AG36" s="29"/>
      <c r="AJ36" s="29"/>
      <c r="AK36" s="29"/>
      <c r="AL36" s="29"/>
      <c r="AM36" s="29"/>
      <c r="AN36" s="29"/>
      <c r="AO36" s="29"/>
    </row>
    <row r="37" spans="3:33" ht="12.75">
      <c r="C37" t="s">
        <v>33</v>
      </c>
      <c r="D37" t="s">
        <v>86</v>
      </c>
      <c r="E37" t="s">
        <v>93</v>
      </c>
      <c r="F37" t="s">
        <v>34</v>
      </c>
      <c r="J37" t="s">
        <v>33</v>
      </c>
      <c r="K37" t="s">
        <v>86</v>
      </c>
      <c r="L37" t="s">
        <v>93</v>
      </c>
      <c r="M37" t="s">
        <v>34</v>
      </c>
      <c r="P37" t="s">
        <v>120</v>
      </c>
      <c r="Q37" t="s">
        <v>33</v>
      </c>
      <c r="R37" t="s">
        <v>86</v>
      </c>
      <c r="S37" t="s">
        <v>93</v>
      </c>
      <c r="T37" t="s">
        <v>34</v>
      </c>
      <c r="W37" t="s">
        <v>123</v>
      </c>
      <c r="X37" t="s">
        <v>33</v>
      </c>
      <c r="Y37" t="s">
        <v>86</v>
      </c>
      <c r="Z37" t="s">
        <v>93</v>
      </c>
      <c r="AA37" t="s">
        <v>34</v>
      </c>
      <c r="AC37" t="s">
        <v>127</v>
      </c>
      <c r="AD37" t="s">
        <v>33</v>
      </c>
      <c r="AE37" t="s">
        <v>86</v>
      </c>
      <c r="AF37" t="s">
        <v>93</v>
      </c>
      <c r="AG37" t="s">
        <v>34</v>
      </c>
    </row>
    <row r="39" spans="2:33" ht="12.75">
      <c r="B39">
        <f>SUM(C39:E39)</f>
        <v>87966</v>
      </c>
      <c r="C39">
        <f>SUM(S9:S20)</f>
        <v>40122</v>
      </c>
      <c r="D39">
        <f>SUM(T9:T20)</f>
        <v>41753</v>
      </c>
      <c r="E39">
        <f>SUM(U9:U20)</f>
        <v>6091</v>
      </c>
      <c r="F39">
        <f>SUM(V9:V20)</f>
        <v>17004</v>
      </c>
      <c r="H39">
        <f>SUM(J39:L39)</f>
        <v>18197</v>
      </c>
      <c r="J39">
        <f>SUM(S9:S11)</f>
        <v>8540</v>
      </c>
      <c r="K39">
        <f>SUM(T9:T11)</f>
        <v>8514</v>
      </c>
      <c r="L39">
        <f>SUM(U9:U11)</f>
        <v>1143</v>
      </c>
      <c r="M39">
        <f>SUM(V9:V11)</f>
        <v>3370</v>
      </c>
      <c r="P39">
        <f>SUM(Q39:S39)</f>
        <v>21717</v>
      </c>
      <c r="Q39">
        <f>SUM(S12:S14)</f>
        <v>9688</v>
      </c>
      <c r="R39">
        <f>SUM(T12:T14)</f>
        <v>10316</v>
      </c>
      <c r="S39">
        <f>SUM(U12:U14)</f>
        <v>1713</v>
      </c>
      <c r="T39">
        <f>SUM(V12:V14)</f>
        <v>4126</v>
      </c>
      <c r="W39">
        <f>SUM(X39:Z39)</f>
        <v>25895</v>
      </c>
      <c r="X39">
        <f>SUM(S15:S17)</f>
        <v>11504</v>
      </c>
      <c r="Y39">
        <f>SUM(T15:T17)</f>
        <v>12391</v>
      </c>
      <c r="Z39">
        <f>SUM(U15:U17)</f>
        <v>2000</v>
      </c>
      <c r="AA39">
        <f>SUM(V15:V17)</f>
        <v>5218</v>
      </c>
      <c r="AC39">
        <f>SUM(AD39:AF39)</f>
        <v>22157</v>
      </c>
      <c r="AD39">
        <f>SUM(S18:S20)</f>
        <v>10390</v>
      </c>
      <c r="AE39">
        <f>SUM(T18:T20)</f>
        <v>10532</v>
      </c>
      <c r="AF39">
        <f>SUM(U18:U20)</f>
        <v>1235</v>
      </c>
      <c r="AG39">
        <f>SUM(V18:V20)</f>
        <v>4290</v>
      </c>
    </row>
    <row r="41" spans="3:41" ht="12.75">
      <c r="C41" s="80">
        <f>ROUND(((C39/$B39)*100),2)</f>
        <v>45.61</v>
      </c>
      <c r="D41" s="80">
        <f>ROUND(((D39/$B39)*100),2)</f>
        <v>47.46</v>
      </c>
      <c r="E41" s="80">
        <f>ROUND(((E39/$B39)*100),2)</f>
        <v>6.92</v>
      </c>
      <c r="F41" s="80">
        <f>ROUND(((F39/$B39)*100),2)</f>
        <v>19.33</v>
      </c>
      <c r="J41" s="80">
        <f>ROUND(((J39/$H39)*100),2)</f>
        <v>46.93</v>
      </c>
      <c r="K41" s="80">
        <f>ROUND(((K39/$H39)*100),2)</f>
        <v>46.79</v>
      </c>
      <c r="L41" s="80">
        <f>ROUND(((L39/$H39)*100),2)</f>
        <v>6.28</v>
      </c>
      <c r="M41" s="80">
        <f>ROUND(((M39/$H39)*100),2)</f>
        <v>18.52</v>
      </c>
      <c r="N41" s="29"/>
      <c r="O41" s="163"/>
      <c r="P41" s="29"/>
      <c r="Q41" s="80">
        <f>ROUND(((Q39/$P39)*100),2)</f>
        <v>44.61</v>
      </c>
      <c r="R41" s="80">
        <f>ROUND(((R39/$P39)*100),2)</f>
        <v>47.5</v>
      </c>
      <c r="S41" s="80">
        <f>ROUND(((S39/$P39)*100),2)</f>
        <v>7.89</v>
      </c>
      <c r="T41" s="80">
        <f>ROUND(((T39/$P39)*100),2)</f>
        <v>19</v>
      </c>
      <c r="U41" s="163"/>
      <c r="V41" s="163"/>
      <c r="W41" s="29"/>
      <c r="X41" s="80">
        <f>ROUND(((X39/$W39)*100),2)</f>
        <v>44.43</v>
      </c>
      <c r="Y41" s="80">
        <f>ROUND(((Y39/$W39)*100),2)</f>
        <v>47.85</v>
      </c>
      <c r="Z41" s="80">
        <f>ROUND(((Z39/$W39)*100),2)</f>
        <v>7.72</v>
      </c>
      <c r="AA41" s="80">
        <f>ROUND(((AA39/$W39)*100),2)</f>
        <v>20.15</v>
      </c>
      <c r="AB41" s="163"/>
      <c r="AC41" s="29"/>
      <c r="AD41" s="80">
        <f>ROUND(((AD39/$AC39)*100),2)</f>
        <v>46.89</v>
      </c>
      <c r="AE41" s="80">
        <f>ROUND(((AE39/$AC39)*100),2)</f>
        <v>47.53</v>
      </c>
      <c r="AF41" s="80">
        <f>ROUND(((AF39/$AC39)*100),2)</f>
        <v>5.57</v>
      </c>
      <c r="AG41" s="80">
        <f>ROUND(((AG39/$AC39)*100),2)</f>
        <v>19.36</v>
      </c>
      <c r="AJ41" s="29"/>
      <c r="AK41" s="29"/>
      <c r="AL41" s="29"/>
      <c r="AM41" s="29"/>
      <c r="AN41" s="29"/>
      <c r="AO41" s="29"/>
    </row>
    <row r="49" ht="12.75">
      <c r="I49" s="79"/>
    </row>
    <row r="50" ht="12.75">
      <c r="I50" s="7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5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30" max="30" width="10.140625" style="0" customWidth="1"/>
    <col min="41" max="41" width="10.28125" style="0" customWidth="1"/>
    <col min="42" max="42" width="5.140625" style="0" customWidth="1"/>
    <col min="51" max="51" width="8.7109375" style="0" customWidth="1"/>
    <col min="52" max="53" width="6.8515625" style="0" customWidth="1"/>
    <col min="54" max="54" width="6.00390625" style="0" customWidth="1"/>
    <col min="55" max="55" width="7.421875" style="0" customWidth="1"/>
    <col min="56" max="57" width="6.28125" style="0" customWidth="1"/>
    <col min="58" max="58" width="6.8515625" style="0" customWidth="1"/>
    <col min="59" max="59" width="6.421875" style="0" customWidth="1"/>
    <col min="60" max="60" width="5.8515625" style="0" customWidth="1"/>
    <col min="61" max="61" width="6.57421875" style="0" customWidth="1"/>
    <col min="62" max="63" width="5.8515625" style="0" customWidth="1"/>
    <col min="64" max="64" width="7.8515625" style="0" customWidth="1"/>
    <col min="65" max="65" width="5.7109375" style="0" customWidth="1"/>
    <col min="66" max="66" width="6.00390625" style="0" customWidth="1"/>
    <col min="67" max="67" width="5.7109375" style="0" customWidth="1"/>
    <col min="68" max="68" width="7.421875" style="0" customWidth="1"/>
    <col min="69" max="69" width="7.00390625" style="0" customWidth="1"/>
    <col min="70" max="70" width="7.57421875" style="0" customWidth="1"/>
    <col min="71" max="71" width="6.140625" style="0" customWidth="1"/>
    <col min="72" max="72" width="6.421875" style="0" customWidth="1"/>
    <col min="73" max="73" width="7.00390625" style="0" customWidth="1"/>
    <col min="74" max="74" width="7.421875" style="0" customWidth="1"/>
    <col min="75" max="75" width="5.7109375" style="0" customWidth="1"/>
    <col min="76" max="76" width="6.8515625" style="0" customWidth="1"/>
    <col min="77" max="77" width="5.8515625" style="0" customWidth="1"/>
    <col min="78" max="78" width="6.421875" style="0" customWidth="1"/>
    <col min="80" max="80" width="7.421875" style="0" customWidth="1"/>
    <col min="81" max="81" width="6.00390625" style="0" customWidth="1"/>
    <col min="82" max="82" width="6.421875" style="0" customWidth="1"/>
    <col min="83" max="83" width="6.00390625" style="0" customWidth="1"/>
    <col min="84" max="84" width="6.8515625" style="0" customWidth="1"/>
    <col min="85" max="85" width="6.421875" style="0" customWidth="1"/>
    <col min="86" max="86" width="6.7109375" style="0" customWidth="1"/>
    <col min="87" max="88" width="7.28125" style="0" customWidth="1"/>
    <col min="89" max="89" width="6.00390625" style="0" customWidth="1"/>
  </cols>
  <sheetData>
    <row r="2" ht="18">
      <c r="A2" s="13" t="s">
        <v>112</v>
      </c>
    </row>
    <row r="5" spans="1:35" ht="15.75">
      <c r="A5" s="3"/>
      <c r="B5" s="2" t="s">
        <v>10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  <c r="AI5" t="s">
        <v>80</v>
      </c>
    </row>
    <row r="6" spans="1:77" ht="12.75">
      <c r="A6" s="3"/>
      <c r="B6" s="14" t="s">
        <v>6</v>
      </c>
      <c r="C6" s="5"/>
      <c r="D6" s="5"/>
      <c r="E6" s="5"/>
      <c r="F6" s="6"/>
      <c r="G6" s="6"/>
      <c r="H6" s="4" t="s">
        <v>8</v>
      </c>
      <c r="I6" s="7"/>
      <c r="J6" s="14" t="s">
        <v>7</v>
      </c>
      <c r="K6" s="6"/>
      <c r="L6" s="6"/>
      <c r="M6" s="6"/>
      <c r="N6" s="5"/>
      <c r="O6" s="6"/>
      <c r="P6" s="4" t="s">
        <v>8</v>
      </c>
      <c r="Q6" s="8" t="s">
        <v>8</v>
      </c>
      <c r="S6" s="78" t="s">
        <v>31</v>
      </c>
      <c r="T6" t="s">
        <v>86</v>
      </c>
      <c r="U6" t="s">
        <v>93</v>
      </c>
      <c r="V6" t="s">
        <v>34</v>
      </c>
      <c r="X6" s="29"/>
      <c r="Y6" s="93" t="s">
        <v>21</v>
      </c>
      <c r="Z6" s="125" t="s">
        <v>96</v>
      </c>
      <c r="AA6" s="125" t="s">
        <v>96</v>
      </c>
      <c r="AB6" s="93"/>
      <c r="AC6" s="93"/>
      <c r="AD6" s="93"/>
      <c r="AE6" s="93"/>
      <c r="AF6" s="93"/>
      <c r="AG6" s="93" t="s">
        <v>102</v>
      </c>
      <c r="AI6" s="14" t="s">
        <v>6</v>
      </c>
      <c r="AJ6" s="5"/>
      <c r="AK6" s="5"/>
      <c r="AL6" s="5"/>
      <c r="AM6" s="6"/>
      <c r="AN6" s="6"/>
      <c r="AO6" s="4" t="s">
        <v>8</v>
      </c>
      <c r="AP6" s="7"/>
      <c r="AQ6" s="14" t="s">
        <v>7</v>
      </c>
      <c r="AR6" s="6"/>
      <c r="AS6" s="6"/>
      <c r="AT6" s="6"/>
      <c r="AU6" s="5"/>
      <c r="AV6" s="6"/>
      <c r="AW6" s="4" t="s">
        <v>8</v>
      </c>
      <c r="AX6" s="8" t="s">
        <v>8</v>
      </c>
      <c r="BC6" s="93" t="s">
        <v>56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Y6" t="s">
        <v>57</v>
      </c>
    </row>
    <row r="7" spans="1:100" ht="12.75">
      <c r="A7" s="3"/>
      <c r="B7" s="4" t="s">
        <v>83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83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125" t="s">
        <v>94</v>
      </c>
      <c r="Y7" s="125" t="s">
        <v>86</v>
      </c>
      <c r="Z7" s="125" t="s">
        <v>97</v>
      </c>
      <c r="AA7" s="125" t="s">
        <v>98</v>
      </c>
      <c r="AB7" s="127" t="s">
        <v>62</v>
      </c>
      <c r="AC7" s="127" t="s">
        <v>63</v>
      </c>
      <c r="AD7" s="127" t="s">
        <v>64</v>
      </c>
      <c r="AE7" s="126" t="s">
        <v>61</v>
      </c>
      <c r="AF7" s="126" t="s">
        <v>58</v>
      </c>
      <c r="AG7" s="126" t="s">
        <v>35</v>
      </c>
      <c r="AI7" s="4" t="s">
        <v>83</v>
      </c>
      <c r="AJ7" s="5">
        <v>19</v>
      </c>
      <c r="AK7" s="5" t="s">
        <v>1</v>
      </c>
      <c r="AL7" s="5" t="s">
        <v>2</v>
      </c>
      <c r="AM7" s="5" t="s">
        <v>3</v>
      </c>
      <c r="AN7" s="5" t="s">
        <v>4</v>
      </c>
      <c r="AO7" s="9" t="s">
        <v>6</v>
      </c>
      <c r="AP7" s="10"/>
      <c r="AQ7" s="4" t="s">
        <v>83</v>
      </c>
      <c r="AR7" s="5">
        <v>19</v>
      </c>
      <c r="AS7" s="5" t="s">
        <v>1</v>
      </c>
      <c r="AT7" s="5" t="s">
        <v>2</v>
      </c>
      <c r="AU7" s="11" t="s">
        <v>3</v>
      </c>
      <c r="AV7" s="5" t="s">
        <v>4</v>
      </c>
      <c r="AW7" s="9" t="s">
        <v>7</v>
      </c>
      <c r="AX7" s="12" t="s">
        <v>9</v>
      </c>
      <c r="AZ7" s="125" t="s">
        <v>96</v>
      </c>
      <c r="BA7" s="154"/>
      <c r="BB7" s="154"/>
      <c r="BC7" s="125" t="s">
        <v>96</v>
      </c>
      <c r="BD7" s="154"/>
      <c r="BE7" s="154"/>
      <c r="BF7" s="155"/>
      <c r="BG7" s="154"/>
      <c r="BH7" s="126"/>
      <c r="BI7" s="127"/>
      <c r="BJ7" s="126"/>
      <c r="BK7" s="126"/>
      <c r="BL7" s="127"/>
      <c r="BM7" s="126"/>
      <c r="BN7" s="126"/>
      <c r="BO7" s="126"/>
      <c r="BP7" s="126"/>
      <c r="BQ7" s="126"/>
      <c r="BR7" s="126"/>
      <c r="BS7" s="126"/>
      <c r="BT7" s="126"/>
      <c r="BU7" s="93" t="s">
        <v>102</v>
      </c>
      <c r="BV7" s="126"/>
      <c r="BW7" s="126"/>
      <c r="BY7" s="125" t="s">
        <v>96</v>
      </c>
      <c r="BZ7" s="126"/>
      <c r="CA7" s="126"/>
      <c r="CB7" s="125" t="s">
        <v>96</v>
      </c>
      <c r="CC7" s="126"/>
      <c r="CD7" s="126"/>
      <c r="CE7" s="127"/>
      <c r="CF7" s="126"/>
      <c r="CG7" s="126"/>
      <c r="CH7" s="127"/>
      <c r="CI7" s="126"/>
      <c r="CJ7" s="126"/>
      <c r="CK7" s="127"/>
      <c r="CL7" s="126"/>
      <c r="CM7" s="126"/>
      <c r="CN7" s="126"/>
      <c r="CO7" s="126"/>
      <c r="CP7" s="126"/>
      <c r="CQ7" s="126"/>
      <c r="CR7" s="126"/>
      <c r="CS7" s="126"/>
      <c r="CT7" s="93" t="s">
        <v>102</v>
      </c>
      <c r="CU7" s="126"/>
      <c r="CV7" s="126"/>
    </row>
    <row r="8" spans="2:100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3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31" t="s">
        <v>17</v>
      </c>
      <c r="AJ8" s="31" t="s">
        <v>24</v>
      </c>
      <c r="AK8" s="31" t="s">
        <v>15</v>
      </c>
      <c r="AL8" s="31" t="s">
        <v>16</v>
      </c>
      <c r="AM8" s="31" t="s">
        <v>18</v>
      </c>
      <c r="AN8" s="31" t="s">
        <v>19</v>
      </c>
      <c r="AO8" s="31"/>
      <c r="AP8" s="53"/>
      <c r="AQ8" s="31" t="s">
        <v>24</v>
      </c>
      <c r="AR8" s="31" t="s">
        <v>17</v>
      </c>
      <c r="AS8" s="31" t="s">
        <v>19</v>
      </c>
      <c r="AT8" s="31" t="s">
        <v>18</v>
      </c>
      <c r="AU8" s="31" t="s">
        <v>16</v>
      </c>
      <c r="AV8" s="31" t="s">
        <v>15</v>
      </c>
      <c r="AW8" s="32"/>
      <c r="AX8" s="32"/>
      <c r="AZ8" s="125" t="s">
        <v>97</v>
      </c>
      <c r="BA8" s="154" t="s">
        <v>59</v>
      </c>
      <c r="BB8" s="154" t="s">
        <v>60</v>
      </c>
      <c r="BC8" s="125" t="s">
        <v>98</v>
      </c>
      <c r="BD8" s="154" t="s">
        <v>59</v>
      </c>
      <c r="BE8" s="154" t="s">
        <v>60</v>
      </c>
      <c r="BF8" s="154" t="s">
        <v>62</v>
      </c>
      <c r="BG8" s="154" t="s">
        <v>59</v>
      </c>
      <c r="BH8" s="126" t="s">
        <v>60</v>
      </c>
      <c r="BI8" s="127" t="s">
        <v>63</v>
      </c>
      <c r="BJ8" s="126" t="s">
        <v>59</v>
      </c>
      <c r="BK8" s="126" t="s">
        <v>60</v>
      </c>
      <c r="BL8" s="127" t="s">
        <v>64</v>
      </c>
      <c r="BM8" s="126" t="s">
        <v>59</v>
      </c>
      <c r="BN8" s="126" t="s">
        <v>60</v>
      </c>
      <c r="BO8" s="126" t="s">
        <v>61</v>
      </c>
      <c r="BP8" s="126" t="s">
        <v>59</v>
      </c>
      <c r="BQ8" s="126" t="s">
        <v>60</v>
      </c>
      <c r="BR8" s="126" t="s">
        <v>58</v>
      </c>
      <c r="BS8" s="126" t="s">
        <v>59</v>
      </c>
      <c r="BT8" s="126" t="s">
        <v>60</v>
      </c>
      <c r="BU8" s="126" t="s">
        <v>35</v>
      </c>
      <c r="BV8" s="126" t="s">
        <v>59</v>
      </c>
      <c r="BW8" s="126" t="s">
        <v>60</v>
      </c>
      <c r="BY8" s="125" t="s">
        <v>97</v>
      </c>
      <c r="BZ8" s="126" t="s">
        <v>65</v>
      </c>
      <c r="CA8" s="126" t="s">
        <v>66</v>
      </c>
      <c r="CB8" s="125" t="s">
        <v>98</v>
      </c>
      <c r="CC8" s="126" t="s">
        <v>65</v>
      </c>
      <c r="CD8" s="126" t="s">
        <v>66</v>
      </c>
      <c r="CE8" s="127" t="s">
        <v>62</v>
      </c>
      <c r="CF8" s="126" t="s">
        <v>65</v>
      </c>
      <c r="CG8" s="126" t="s">
        <v>66</v>
      </c>
      <c r="CH8" s="127" t="s">
        <v>63</v>
      </c>
      <c r="CI8" s="126" t="s">
        <v>65</v>
      </c>
      <c r="CJ8" s="126" t="s">
        <v>66</v>
      </c>
      <c r="CK8" s="127" t="s">
        <v>64</v>
      </c>
      <c r="CL8" s="126" t="s">
        <v>65</v>
      </c>
      <c r="CM8" s="126" t="s">
        <v>66</v>
      </c>
      <c r="CN8" s="126" t="s">
        <v>61</v>
      </c>
      <c r="CO8" s="126" t="s">
        <v>65</v>
      </c>
      <c r="CP8" s="126" t="s">
        <v>66</v>
      </c>
      <c r="CQ8" s="126" t="s">
        <v>58</v>
      </c>
      <c r="CR8" s="126" t="s">
        <v>65</v>
      </c>
      <c r="CS8" s="126" t="s">
        <v>66</v>
      </c>
      <c r="CT8" s="126" t="s">
        <v>35</v>
      </c>
      <c r="CU8" s="126" t="s">
        <v>65</v>
      </c>
      <c r="CV8" s="126" t="s">
        <v>66</v>
      </c>
    </row>
    <row r="9" spans="1:100" ht="12.75">
      <c r="A9" t="s">
        <v>38</v>
      </c>
      <c r="B9">
        <v>537</v>
      </c>
      <c r="C9">
        <v>241</v>
      </c>
      <c r="D9">
        <v>27</v>
      </c>
      <c r="E9">
        <v>16</v>
      </c>
      <c r="F9">
        <v>4537</v>
      </c>
      <c r="G9">
        <v>2469</v>
      </c>
      <c r="H9">
        <f aca="true" t="shared" si="0" ref="H9:H20">SUM(B9:G9)</f>
        <v>7827</v>
      </c>
      <c r="I9" s="34" t="s">
        <v>5</v>
      </c>
      <c r="J9">
        <v>0</v>
      </c>
      <c r="K9">
        <v>180</v>
      </c>
      <c r="L9">
        <v>76</v>
      </c>
      <c r="M9">
        <v>528</v>
      </c>
      <c r="N9">
        <v>5</v>
      </c>
      <c r="O9">
        <v>7345</v>
      </c>
      <c r="P9">
        <f aca="true" t="shared" si="1" ref="P9:P20">SUM(J9:O9)</f>
        <v>8134</v>
      </c>
      <c r="Q9">
        <f aca="true" t="shared" si="2" ref="Q9:Q14">H9+P9</f>
        <v>15961</v>
      </c>
      <c r="S9">
        <v>3334</v>
      </c>
      <c r="T9">
        <v>3499</v>
      </c>
      <c r="U9">
        <v>361</v>
      </c>
      <c r="V9">
        <v>1282</v>
      </c>
      <c r="X9">
        <v>3334</v>
      </c>
      <c r="Y9">
        <v>3499</v>
      </c>
      <c r="Z9">
        <v>1282</v>
      </c>
      <c r="AA9">
        <v>361</v>
      </c>
      <c r="AB9">
        <v>733</v>
      </c>
      <c r="AC9">
        <v>425</v>
      </c>
      <c r="AD9">
        <v>894</v>
      </c>
      <c r="AE9">
        <v>0</v>
      </c>
      <c r="AF9">
        <v>58</v>
      </c>
      <c r="AG9">
        <v>3441</v>
      </c>
      <c r="AI9">
        <v>14</v>
      </c>
      <c r="AJ9">
        <v>0</v>
      </c>
      <c r="AK9">
        <v>0</v>
      </c>
      <c r="AL9">
        <v>1</v>
      </c>
      <c r="AM9">
        <v>179</v>
      </c>
      <c r="AN9">
        <v>26</v>
      </c>
      <c r="AO9">
        <f aca="true" t="shared" si="3" ref="AO9:AO20">SUM(AI9:AN9)</f>
        <v>220</v>
      </c>
      <c r="AP9" s="34" t="s">
        <v>5</v>
      </c>
      <c r="AQ9">
        <v>0</v>
      </c>
      <c r="AR9">
        <v>0</v>
      </c>
      <c r="AS9">
        <v>4</v>
      </c>
      <c r="AT9">
        <v>18</v>
      </c>
      <c r="AU9">
        <v>0</v>
      </c>
      <c r="AV9">
        <v>345</v>
      </c>
      <c r="AW9">
        <f>SUM(AQ9:AV9)</f>
        <v>367</v>
      </c>
      <c r="AX9">
        <f>AO9+AW9</f>
        <v>587</v>
      </c>
      <c r="AZ9" s="153">
        <v>121</v>
      </c>
      <c r="BA9" s="153">
        <v>106</v>
      </c>
      <c r="BB9" s="153">
        <v>15</v>
      </c>
      <c r="BC9" s="153">
        <v>51</v>
      </c>
      <c r="BD9" s="153">
        <v>45</v>
      </c>
      <c r="BE9" s="153">
        <v>6</v>
      </c>
      <c r="BF9" s="153">
        <v>6</v>
      </c>
      <c r="BG9" s="153">
        <v>2</v>
      </c>
      <c r="BH9">
        <v>4</v>
      </c>
      <c r="BI9">
        <v>29</v>
      </c>
      <c r="BJ9">
        <v>29</v>
      </c>
      <c r="BK9">
        <v>0</v>
      </c>
      <c r="BL9">
        <v>15</v>
      </c>
      <c r="BM9">
        <v>11</v>
      </c>
      <c r="BN9">
        <v>4</v>
      </c>
      <c r="BO9">
        <v>0</v>
      </c>
      <c r="BP9">
        <v>0</v>
      </c>
      <c r="BQ9">
        <v>0</v>
      </c>
      <c r="BR9">
        <v>1</v>
      </c>
      <c r="BS9">
        <v>1</v>
      </c>
      <c r="BT9">
        <v>0</v>
      </c>
      <c r="BU9">
        <v>120</v>
      </c>
      <c r="BV9">
        <v>119</v>
      </c>
      <c r="BW9">
        <v>1</v>
      </c>
      <c r="BY9">
        <v>1161</v>
      </c>
      <c r="BZ9">
        <v>1074</v>
      </c>
      <c r="CA9">
        <v>87</v>
      </c>
      <c r="CB9">
        <v>310</v>
      </c>
      <c r="CC9">
        <v>284</v>
      </c>
      <c r="CD9">
        <v>26</v>
      </c>
      <c r="CE9">
        <v>727</v>
      </c>
      <c r="CF9">
        <v>600</v>
      </c>
      <c r="CG9">
        <v>127</v>
      </c>
      <c r="CH9">
        <v>396</v>
      </c>
      <c r="CI9">
        <v>387</v>
      </c>
      <c r="CJ9">
        <v>9</v>
      </c>
      <c r="CK9">
        <v>879</v>
      </c>
      <c r="CL9">
        <v>846</v>
      </c>
      <c r="CM9">
        <v>33</v>
      </c>
      <c r="CN9">
        <v>0</v>
      </c>
      <c r="CO9">
        <v>0</v>
      </c>
      <c r="CP9">
        <v>0</v>
      </c>
      <c r="CQ9">
        <v>57</v>
      </c>
      <c r="CR9">
        <v>10</v>
      </c>
      <c r="CS9">
        <v>47</v>
      </c>
      <c r="CT9">
        <v>3321</v>
      </c>
      <c r="CU9">
        <v>3113</v>
      </c>
      <c r="CV9">
        <v>208</v>
      </c>
    </row>
    <row r="10" spans="1:103" ht="12.75">
      <c r="A10" t="s">
        <v>39</v>
      </c>
      <c r="B10">
        <v>2805</v>
      </c>
      <c r="C10">
        <v>72</v>
      </c>
      <c r="D10">
        <v>414</v>
      </c>
      <c r="E10">
        <v>113</v>
      </c>
      <c r="F10">
        <v>2634</v>
      </c>
      <c r="G10">
        <v>1487</v>
      </c>
      <c r="H10">
        <f>SUM(B10:G10)</f>
        <v>7525</v>
      </c>
      <c r="I10" s="34" t="s">
        <v>5</v>
      </c>
      <c r="J10">
        <v>1</v>
      </c>
      <c r="K10">
        <v>139</v>
      </c>
      <c r="L10">
        <v>423</v>
      </c>
      <c r="M10">
        <v>3082</v>
      </c>
      <c r="N10">
        <v>0</v>
      </c>
      <c r="O10">
        <v>4229</v>
      </c>
      <c r="P10">
        <f t="shared" si="1"/>
        <v>7874</v>
      </c>
      <c r="Q10">
        <f t="shared" si="2"/>
        <v>15399</v>
      </c>
      <c r="S10">
        <v>1864</v>
      </c>
      <c r="T10">
        <v>1953</v>
      </c>
      <c r="U10">
        <v>276</v>
      </c>
      <c r="V10">
        <v>708</v>
      </c>
      <c r="X10">
        <v>1864</v>
      </c>
      <c r="Y10">
        <v>1953</v>
      </c>
      <c r="Z10">
        <v>708</v>
      </c>
      <c r="AA10">
        <v>276</v>
      </c>
      <c r="AB10">
        <v>404</v>
      </c>
      <c r="AC10">
        <v>237</v>
      </c>
      <c r="AD10">
        <v>515</v>
      </c>
      <c r="AE10">
        <v>0</v>
      </c>
      <c r="AF10">
        <v>25</v>
      </c>
      <c r="AG10">
        <v>1928</v>
      </c>
      <c r="AI10">
        <v>62</v>
      </c>
      <c r="AJ10">
        <v>0</v>
      </c>
      <c r="AK10">
        <v>0</v>
      </c>
      <c r="AL10">
        <v>17</v>
      </c>
      <c r="AM10">
        <v>104</v>
      </c>
      <c r="AN10">
        <v>13</v>
      </c>
      <c r="AO10">
        <f t="shared" si="3"/>
        <v>196</v>
      </c>
      <c r="AP10" s="34" t="s">
        <v>5</v>
      </c>
      <c r="AQ10">
        <v>0</v>
      </c>
      <c r="AR10">
        <v>4</v>
      </c>
      <c r="AS10">
        <v>41</v>
      </c>
      <c r="AT10">
        <v>112</v>
      </c>
      <c r="AU10">
        <v>0</v>
      </c>
      <c r="AV10">
        <v>230</v>
      </c>
      <c r="AW10">
        <f aca="true" t="shared" si="4" ref="AW10:AW20">SUM(AQ10:AV10)</f>
        <v>387</v>
      </c>
      <c r="AX10">
        <f aca="true" t="shared" si="5" ref="AX10:AX20">AO10+AW10</f>
        <v>583</v>
      </c>
      <c r="AZ10" s="153">
        <v>60</v>
      </c>
      <c r="BA10" s="153">
        <v>54</v>
      </c>
      <c r="BB10" s="153">
        <v>6</v>
      </c>
      <c r="BC10" s="153">
        <v>42</v>
      </c>
      <c r="BD10" s="153">
        <v>37</v>
      </c>
      <c r="BE10" s="153">
        <v>10</v>
      </c>
      <c r="BF10" s="153">
        <v>5</v>
      </c>
      <c r="BG10" s="153">
        <v>0</v>
      </c>
      <c r="BH10">
        <v>5</v>
      </c>
      <c r="BI10">
        <v>17</v>
      </c>
      <c r="BJ10">
        <v>17</v>
      </c>
      <c r="BK10">
        <v>0</v>
      </c>
      <c r="BL10">
        <v>15</v>
      </c>
      <c r="BM10">
        <v>12</v>
      </c>
      <c r="BN10">
        <v>3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85</v>
      </c>
      <c r="BV10">
        <v>85</v>
      </c>
      <c r="BW10">
        <v>0</v>
      </c>
      <c r="BY10">
        <v>648</v>
      </c>
      <c r="BZ10">
        <v>597</v>
      </c>
      <c r="CA10">
        <v>51</v>
      </c>
      <c r="CB10">
        <v>234</v>
      </c>
      <c r="CC10">
        <v>214</v>
      </c>
      <c r="CD10">
        <v>20</v>
      </c>
      <c r="CE10">
        <v>399</v>
      </c>
      <c r="CF10">
        <v>334</v>
      </c>
      <c r="CG10">
        <v>65</v>
      </c>
      <c r="CH10">
        <v>220</v>
      </c>
      <c r="CI10">
        <v>219</v>
      </c>
      <c r="CJ10">
        <v>1</v>
      </c>
      <c r="CK10">
        <v>500</v>
      </c>
      <c r="CL10">
        <v>488</v>
      </c>
      <c r="CM10">
        <v>12</v>
      </c>
      <c r="CN10">
        <v>0</v>
      </c>
      <c r="CO10">
        <v>0</v>
      </c>
      <c r="CP10">
        <v>0</v>
      </c>
      <c r="CQ10">
        <v>25</v>
      </c>
      <c r="CR10">
        <v>4</v>
      </c>
      <c r="CS10">
        <v>21</v>
      </c>
      <c r="CT10">
        <v>1843</v>
      </c>
      <c r="CU10">
        <v>1737</v>
      </c>
      <c r="CV10">
        <v>106</v>
      </c>
      <c r="CY10" t="s">
        <v>57</v>
      </c>
    </row>
    <row r="11" spans="1:111" ht="12.75">
      <c r="A11" t="s">
        <v>40</v>
      </c>
      <c r="B11">
        <v>680</v>
      </c>
      <c r="C11">
        <v>421</v>
      </c>
      <c r="D11">
        <v>868</v>
      </c>
      <c r="E11">
        <v>437</v>
      </c>
      <c r="F11">
        <v>4126</v>
      </c>
      <c r="G11">
        <v>2020</v>
      </c>
      <c r="H11">
        <f t="shared" si="0"/>
        <v>8552</v>
      </c>
      <c r="I11" s="34" t="s">
        <v>5</v>
      </c>
      <c r="J11">
        <v>2</v>
      </c>
      <c r="K11">
        <v>453</v>
      </c>
      <c r="L11">
        <v>589</v>
      </c>
      <c r="M11">
        <v>1446</v>
      </c>
      <c r="N11">
        <v>0</v>
      </c>
      <c r="O11">
        <v>6472</v>
      </c>
      <c r="P11">
        <f t="shared" si="1"/>
        <v>8962</v>
      </c>
      <c r="Q11">
        <f t="shared" si="2"/>
        <v>17514</v>
      </c>
      <c r="S11">
        <v>2901</v>
      </c>
      <c r="T11">
        <v>3057</v>
      </c>
      <c r="U11">
        <v>398</v>
      </c>
      <c r="V11">
        <v>1154</v>
      </c>
      <c r="X11">
        <v>2901</v>
      </c>
      <c r="Y11">
        <v>3057</v>
      </c>
      <c r="Z11">
        <v>1154</v>
      </c>
      <c r="AA11">
        <v>398</v>
      </c>
      <c r="AB11">
        <v>662</v>
      </c>
      <c r="AC11">
        <v>348</v>
      </c>
      <c r="AD11">
        <v>737</v>
      </c>
      <c r="AE11">
        <v>0</v>
      </c>
      <c r="AF11">
        <v>52</v>
      </c>
      <c r="AG11">
        <v>3005</v>
      </c>
      <c r="AI11">
        <v>12</v>
      </c>
      <c r="AJ11">
        <v>8</v>
      </c>
      <c r="AK11">
        <v>1</v>
      </c>
      <c r="AL11">
        <v>13</v>
      </c>
      <c r="AM11">
        <v>127</v>
      </c>
      <c r="AN11">
        <v>27</v>
      </c>
      <c r="AO11">
        <f t="shared" si="3"/>
        <v>188</v>
      </c>
      <c r="AP11" s="34" t="s">
        <v>5</v>
      </c>
      <c r="AQ11">
        <v>0</v>
      </c>
      <c r="AR11">
        <v>18</v>
      </c>
      <c r="AS11">
        <v>42</v>
      </c>
      <c r="AT11">
        <v>25</v>
      </c>
      <c r="AU11">
        <v>0</v>
      </c>
      <c r="AV11">
        <v>365</v>
      </c>
      <c r="AW11">
        <f t="shared" si="4"/>
        <v>450</v>
      </c>
      <c r="AX11">
        <f t="shared" si="5"/>
        <v>638</v>
      </c>
      <c r="AZ11" s="153">
        <v>102</v>
      </c>
      <c r="BA11" s="153">
        <v>92</v>
      </c>
      <c r="BB11" s="153">
        <v>10</v>
      </c>
      <c r="BC11" s="153">
        <v>58</v>
      </c>
      <c r="BD11" s="153">
        <v>54</v>
      </c>
      <c r="BE11" s="153">
        <v>4</v>
      </c>
      <c r="BF11" s="153">
        <v>12</v>
      </c>
      <c r="BG11" s="153">
        <v>5</v>
      </c>
      <c r="BH11">
        <v>7</v>
      </c>
      <c r="BI11">
        <v>27</v>
      </c>
      <c r="BJ11">
        <v>27</v>
      </c>
      <c r="BK11">
        <v>0</v>
      </c>
      <c r="BL11">
        <v>6</v>
      </c>
      <c r="BM11">
        <v>2</v>
      </c>
      <c r="BN11">
        <v>4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150</v>
      </c>
      <c r="BV11">
        <v>150</v>
      </c>
      <c r="BW11">
        <v>0</v>
      </c>
      <c r="BY11">
        <v>1052</v>
      </c>
      <c r="BZ11">
        <v>998</v>
      </c>
      <c r="CA11">
        <v>54</v>
      </c>
      <c r="CB11">
        <v>340</v>
      </c>
      <c r="CC11">
        <v>322</v>
      </c>
      <c r="CD11">
        <v>18</v>
      </c>
      <c r="CE11">
        <v>650</v>
      </c>
      <c r="CF11">
        <v>524</v>
      </c>
      <c r="CG11">
        <v>126</v>
      </c>
      <c r="CH11">
        <v>321</v>
      </c>
      <c r="CI11">
        <v>319</v>
      </c>
      <c r="CJ11">
        <v>2</v>
      </c>
      <c r="CK11">
        <v>731</v>
      </c>
      <c r="CL11">
        <v>715</v>
      </c>
      <c r="CM11">
        <v>16</v>
      </c>
      <c r="CN11">
        <v>0</v>
      </c>
      <c r="CO11">
        <v>0</v>
      </c>
      <c r="CP11">
        <v>0</v>
      </c>
      <c r="CQ11">
        <v>52</v>
      </c>
      <c r="CR11">
        <v>7</v>
      </c>
      <c r="CS11">
        <v>45</v>
      </c>
      <c r="CT11">
        <v>2855</v>
      </c>
      <c r="CU11">
        <v>2708</v>
      </c>
      <c r="CV11">
        <v>147</v>
      </c>
      <c r="DB11" s="125" t="s">
        <v>96</v>
      </c>
      <c r="DC11" s="125" t="s">
        <v>96</v>
      </c>
      <c r="DG11" t="s">
        <v>101</v>
      </c>
    </row>
    <row r="12" spans="1:111" ht="12.75">
      <c r="A12" t="s">
        <v>41</v>
      </c>
      <c r="B12">
        <v>454</v>
      </c>
      <c r="C12">
        <v>187</v>
      </c>
      <c r="D12">
        <v>407</v>
      </c>
      <c r="E12">
        <v>5</v>
      </c>
      <c r="F12">
        <v>5366</v>
      </c>
      <c r="G12">
        <v>2577</v>
      </c>
      <c r="H12">
        <f t="shared" si="0"/>
        <v>8996</v>
      </c>
      <c r="I12" s="34" t="s">
        <v>5</v>
      </c>
      <c r="J12">
        <v>0</v>
      </c>
      <c r="K12">
        <v>313</v>
      </c>
      <c r="L12">
        <v>54</v>
      </c>
      <c r="M12">
        <v>821</v>
      </c>
      <c r="N12">
        <v>3</v>
      </c>
      <c r="O12">
        <v>8363</v>
      </c>
      <c r="P12">
        <f t="shared" si="1"/>
        <v>9554</v>
      </c>
      <c r="Q12">
        <f t="shared" si="2"/>
        <v>18550</v>
      </c>
      <c r="S12">
        <v>3686</v>
      </c>
      <c r="T12">
        <v>3920</v>
      </c>
      <c r="U12">
        <v>624</v>
      </c>
      <c r="V12">
        <v>1525</v>
      </c>
      <c r="X12">
        <v>3686</v>
      </c>
      <c r="Y12">
        <v>3920</v>
      </c>
      <c r="Z12">
        <v>1525</v>
      </c>
      <c r="AA12">
        <v>624</v>
      </c>
      <c r="AB12">
        <v>811</v>
      </c>
      <c r="AC12">
        <v>437</v>
      </c>
      <c r="AD12">
        <v>913</v>
      </c>
      <c r="AE12">
        <v>0</v>
      </c>
      <c r="AF12">
        <v>56</v>
      </c>
      <c r="AG12">
        <v>3864</v>
      </c>
      <c r="AI12">
        <v>0</v>
      </c>
      <c r="AJ12">
        <v>0</v>
      </c>
      <c r="AK12">
        <v>0</v>
      </c>
      <c r="AL12">
        <v>0</v>
      </c>
      <c r="AM12">
        <v>158</v>
      </c>
      <c r="AN12">
        <v>17</v>
      </c>
      <c r="AO12">
        <f t="shared" si="3"/>
        <v>175</v>
      </c>
      <c r="AP12" s="34" t="s">
        <v>5</v>
      </c>
      <c r="AQ12">
        <v>0</v>
      </c>
      <c r="AR12">
        <v>45</v>
      </c>
      <c r="AS12">
        <v>0</v>
      </c>
      <c r="AT12">
        <v>0</v>
      </c>
      <c r="AU12">
        <v>0</v>
      </c>
      <c r="AV12">
        <v>590</v>
      </c>
      <c r="AW12">
        <f t="shared" si="4"/>
        <v>635</v>
      </c>
      <c r="AX12">
        <f t="shared" si="5"/>
        <v>810</v>
      </c>
      <c r="AZ12">
        <v>188</v>
      </c>
      <c r="BA12">
        <v>176</v>
      </c>
      <c r="BB12">
        <v>12</v>
      </c>
      <c r="BC12">
        <v>112</v>
      </c>
      <c r="BD12">
        <v>105</v>
      </c>
      <c r="BE12">
        <v>7</v>
      </c>
      <c r="BF12">
        <v>5</v>
      </c>
      <c r="BG12">
        <v>3</v>
      </c>
      <c r="BH12">
        <v>2</v>
      </c>
      <c r="BI12">
        <v>31</v>
      </c>
      <c r="BJ12">
        <v>31</v>
      </c>
      <c r="BK12">
        <v>0</v>
      </c>
      <c r="BL12">
        <v>5</v>
      </c>
      <c r="BM12">
        <v>1</v>
      </c>
      <c r="BN12">
        <v>4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245</v>
      </c>
      <c r="BV12">
        <v>244</v>
      </c>
      <c r="BW12">
        <v>1</v>
      </c>
      <c r="BY12">
        <v>1337</v>
      </c>
      <c r="BZ12">
        <v>1281</v>
      </c>
      <c r="CA12">
        <v>56</v>
      </c>
      <c r="CB12">
        <v>512</v>
      </c>
      <c r="CC12">
        <v>482</v>
      </c>
      <c r="CD12">
        <v>30</v>
      </c>
      <c r="CE12">
        <v>806</v>
      </c>
      <c r="CF12">
        <v>613</v>
      </c>
      <c r="CG12">
        <v>193</v>
      </c>
      <c r="CH12">
        <v>406</v>
      </c>
      <c r="CI12">
        <v>405</v>
      </c>
      <c r="CJ12">
        <v>1</v>
      </c>
      <c r="CK12">
        <v>908</v>
      </c>
      <c r="CL12">
        <v>886</v>
      </c>
      <c r="CM12">
        <v>22</v>
      </c>
      <c r="CN12">
        <v>0</v>
      </c>
      <c r="CO12">
        <v>0</v>
      </c>
      <c r="CP12">
        <v>0</v>
      </c>
      <c r="CQ12">
        <v>56</v>
      </c>
      <c r="CR12">
        <v>9</v>
      </c>
      <c r="CS12">
        <v>47</v>
      </c>
      <c r="CT12">
        <v>3619</v>
      </c>
      <c r="CU12">
        <v>3430</v>
      </c>
      <c r="CV12">
        <v>189</v>
      </c>
      <c r="CY12" t="s">
        <v>67</v>
      </c>
      <c r="CZ12" t="s">
        <v>58</v>
      </c>
      <c r="DA12" t="s">
        <v>61</v>
      </c>
      <c r="DB12" s="125" t="s">
        <v>97</v>
      </c>
      <c r="DC12" s="125" t="s">
        <v>98</v>
      </c>
      <c r="DD12" t="s">
        <v>62</v>
      </c>
      <c r="DE12" t="s">
        <v>63</v>
      </c>
      <c r="DF12" t="s">
        <v>68</v>
      </c>
      <c r="DG12" t="s">
        <v>102</v>
      </c>
    </row>
    <row r="13" spans="1:111" ht="12.75">
      <c r="A13" t="s">
        <v>42</v>
      </c>
      <c r="B13">
        <v>1758</v>
      </c>
      <c r="C13">
        <v>81</v>
      </c>
      <c r="D13">
        <v>1120</v>
      </c>
      <c r="E13">
        <v>41</v>
      </c>
      <c r="F13">
        <v>4281</v>
      </c>
      <c r="G13">
        <v>1977</v>
      </c>
      <c r="H13">
        <f t="shared" si="0"/>
        <v>9258</v>
      </c>
      <c r="I13" s="34" t="s">
        <v>5</v>
      </c>
      <c r="J13">
        <v>1</v>
      </c>
      <c r="K13">
        <v>106</v>
      </c>
      <c r="L13">
        <v>249</v>
      </c>
      <c r="M13">
        <v>2831</v>
      </c>
      <c r="N13">
        <v>0</v>
      </c>
      <c r="O13">
        <v>6742</v>
      </c>
      <c r="P13">
        <f t="shared" si="1"/>
        <v>9929</v>
      </c>
      <c r="Q13">
        <f t="shared" si="2"/>
        <v>19187</v>
      </c>
      <c r="S13">
        <v>2969</v>
      </c>
      <c r="T13">
        <v>3294</v>
      </c>
      <c r="U13">
        <v>359</v>
      </c>
      <c r="V13">
        <v>1301</v>
      </c>
      <c r="X13">
        <v>2969</v>
      </c>
      <c r="Y13">
        <v>3294</v>
      </c>
      <c r="Z13">
        <v>1301</v>
      </c>
      <c r="AA13">
        <v>359</v>
      </c>
      <c r="AB13">
        <v>614</v>
      </c>
      <c r="AC13">
        <v>320</v>
      </c>
      <c r="AD13">
        <v>734</v>
      </c>
      <c r="AE13">
        <v>0</v>
      </c>
      <c r="AF13">
        <v>30</v>
      </c>
      <c r="AG13">
        <v>3264</v>
      </c>
      <c r="AI13">
        <v>23</v>
      </c>
      <c r="AJ13">
        <v>0</v>
      </c>
      <c r="AK13">
        <v>0</v>
      </c>
      <c r="AL13">
        <v>0</v>
      </c>
      <c r="AM13">
        <v>152</v>
      </c>
      <c r="AN13">
        <v>26</v>
      </c>
      <c r="AO13">
        <f t="shared" si="3"/>
        <v>201</v>
      </c>
      <c r="AP13" s="34" t="s">
        <v>5</v>
      </c>
      <c r="AQ13">
        <v>0</v>
      </c>
      <c r="AR13">
        <v>36</v>
      </c>
      <c r="AS13">
        <v>15</v>
      </c>
      <c r="AT13">
        <v>64</v>
      </c>
      <c r="AU13">
        <v>0</v>
      </c>
      <c r="AV13">
        <v>607</v>
      </c>
      <c r="AW13">
        <f t="shared" si="4"/>
        <v>722</v>
      </c>
      <c r="AX13">
        <f t="shared" si="5"/>
        <v>923</v>
      </c>
      <c r="AZ13">
        <v>162</v>
      </c>
      <c r="BA13">
        <v>146</v>
      </c>
      <c r="BB13">
        <v>16</v>
      </c>
      <c r="BC13">
        <v>90</v>
      </c>
      <c r="BD13">
        <v>83</v>
      </c>
      <c r="BE13">
        <v>7</v>
      </c>
      <c r="BF13">
        <v>7</v>
      </c>
      <c r="BG13">
        <v>3</v>
      </c>
      <c r="BH13">
        <v>4</v>
      </c>
      <c r="BI13">
        <v>29</v>
      </c>
      <c r="BJ13">
        <v>29</v>
      </c>
      <c r="BK13">
        <v>0</v>
      </c>
      <c r="BL13">
        <v>3</v>
      </c>
      <c r="BM13">
        <v>1</v>
      </c>
      <c r="BN13">
        <v>2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315</v>
      </c>
      <c r="BV13">
        <v>315</v>
      </c>
      <c r="BW13">
        <v>0</v>
      </c>
      <c r="BY13">
        <v>1139</v>
      </c>
      <c r="BZ13">
        <v>1090</v>
      </c>
      <c r="CA13">
        <v>49</v>
      </c>
      <c r="CB13">
        <v>269</v>
      </c>
      <c r="CC13">
        <v>252</v>
      </c>
      <c r="CD13">
        <v>17</v>
      </c>
      <c r="CE13">
        <v>607</v>
      </c>
      <c r="CF13">
        <v>472</v>
      </c>
      <c r="CG13">
        <v>135</v>
      </c>
      <c r="CH13">
        <v>291</v>
      </c>
      <c r="CI13">
        <v>290</v>
      </c>
      <c r="CJ13">
        <v>1</v>
      </c>
      <c r="CK13">
        <v>731</v>
      </c>
      <c r="CL13">
        <v>710</v>
      </c>
      <c r="CM13">
        <v>21</v>
      </c>
      <c r="CN13">
        <v>0</v>
      </c>
      <c r="CO13">
        <v>0</v>
      </c>
      <c r="CP13">
        <v>0</v>
      </c>
      <c r="CQ13">
        <v>30</v>
      </c>
      <c r="CR13">
        <v>5</v>
      </c>
      <c r="CS13">
        <v>25</v>
      </c>
      <c r="CT13">
        <v>2949</v>
      </c>
      <c r="CU13">
        <v>2798</v>
      </c>
      <c r="CV13">
        <v>151</v>
      </c>
      <c r="CY13" t="s">
        <v>69</v>
      </c>
      <c r="CZ13">
        <f>CQ22</f>
        <v>487</v>
      </c>
      <c r="DA13">
        <f>CN22</f>
        <v>9</v>
      </c>
      <c r="DB13">
        <f>BY22</f>
        <v>14085</v>
      </c>
      <c r="DC13">
        <f>CB22</f>
        <v>4620</v>
      </c>
      <c r="DD13">
        <f>CE22</f>
        <v>8201</v>
      </c>
      <c r="DE13">
        <f>CH22</f>
        <v>4061</v>
      </c>
      <c r="DF13">
        <f>CK22</f>
        <v>9337</v>
      </c>
      <c r="DG13">
        <f>CT22</f>
        <v>38312</v>
      </c>
    </row>
    <row r="14" spans="1:111" ht="12.75">
      <c r="A14" t="s">
        <v>43</v>
      </c>
      <c r="B14">
        <v>3252</v>
      </c>
      <c r="C14">
        <v>7</v>
      </c>
      <c r="D14">
        <v>33</v>
      </c>
      <c r="E14">
        <v>0</v>
      </c>
      <c r="F14">
        <v>4015</v>
      </c>
      <c r="G14">
        <v>1947</v>
      </c>
      <c r="H14">
        <f t="shared" si="0"/>
        <v>9254</v>
      </c>
      <c r="I14" s="34" t="s">
        <v>5</v>
      </c>
      <c r="J14">
        <v>0</v>
      </c>
      <c r="K14">
        <v>233</v>
      </c>
      <c r="L14">
        <v>235</v>
      </c>
      <c r="M14">
        <v>3263</v>
      </c>
      <c r="N14">
        <v>2</v>
      </c>
      <c r="O14">
        <v>6294</v>
      </c>
      <c r="P14">
        <f t="shared" si="1"/>
        <v>10027</v>
      </c>
      <c r="Q14">
        <f t="shared" si="2"/>
        <v>19281</v>
      </c>
      <c r="S14">
        <v>2492</v>
      </c>
      <c r="T14">
        <v>3099</v>
      </c>
      <c r="U14">
        <v>571</v>
      </c>
      <c r="V14">
        <v>1021</v>
      </c>
      <c r="X14">
        <v>2492</v>
      </c>
      <c r="Y14">
        <v>3099</v>
      </c>
      <c r="Z14">
        <v>1021</v>
      </c>
      <c r="AA14">
        <v>571</v>
      </c>
      <c r="AB14">
        <v>569</v>
      </c>
      <c r="AC14">
        <v>299</v>
      </c>
      <c r="AD14">
        <v>603</v>
      </c>
      <c r="AE14">
        <v>0</v>
      </c>
      <c r="AF14">
        <v>20</v>
      </c>
      <c r="AG14">
        <v>3079</v>
      </c>
      <c r="AI14">
        <v>42</v>
      </c>
      <c r="AJ14">
        <v>0</v>
      </c>
      <c r="AK14">
        <v>0</v>
      </c>
      <c r="AL14">
        <v>0</v>
      </c>
      <c r="AM14">
        <v>128</v>
      </c>
      <c r="AN14">
        <v>8</v>
      </c>
      <c r="AO14">
        <f t="shared" si="3"/>
        <v>178</v>
      </c>
      <c r="AP14" s="34" t="s">
        <v>5</v>
      </c>
      <c r="AQ14">
        <v>0</v>
      </c>
      <c r="AR14">
        <v>42</v>
      </c>
      <c r="AS14">
        <v>27</v>
      </c>
      <c r="AT14">
        <v>168</v>
      </c>
      <c r="AU14">
        <v>0</v>
      </c>
      <c r="AV14">
        <v>523</v>
      </c>
      <c r="AW14">
        <f t="shared" si="4"/>
        <v>760</v>
      </c>
      <c r="AX14">
        <f t="shared" si="5"/>
        <v>938</v>
      </c>
      <c r="AZ14">
        <v>117</v>
      </c>
      <c r="BA14">
        <v>111</v>
      </c>
      <c r="BB14">
        <v>6</v>
      </c>
      <c r="BC14">
        <v>99</v>
      </c>
      <c r="BD14">
        <v>92</v>
      </c>
      <c r="BE14">
        <v>12</v>
      </c>
      <c r="BF14">
        <v>7</v>
      </c>
      <c r="BG14">
        <v>2</v>
      </c>
      <c r="BH14">
        <v>5</v>
      </c>
      <c r="BI14">
        <v>25</v>
      </c>
      <c r="BJ14">
        <v>25</v>
      </c>
      <c r="BK14">
        <v>0</v>
      </c>
      <c r="BL14">
        <v>6</v>
      </c>
      <c r="BM14">
        <v>2</v>
      </c>
      <c r="BN14">
        <v>4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266</v>
      </c>
      <c r="BV14">
        <v>264</v>
      </c>
      <c r="BW14">
        <v>2</v>
      </c>
      <c r="BY14">
        <v>904</v>
      </c>
      <c r="BZ14">
        <v>865</v>
      </c>
      <c r="CA14">
        <v>39</v>
      </c>
      <c r="CB14">
        <v>472</v>
      </c>
      <c r="CC14">
        <v>442</v>
      </c>
      <c r="CD14">
        <v>31</v>
      </c>
      <c r="CE14">
        <v>562</v>
      </c>
      <c r="CF14">
        <v>437</v>
      </c>
      <c r="CG14">
        <v>125</v>
      </c>
      <c r="CH14">
        <v>274</v>
      </c>
      <c r="CI14">
        <v>264</v>
      </c>
      <c r="CJ14">
        <v>10</v>
      </c>
      <c r="CK14">
        <v>597</v>
      </c>
      <c r="CL14">
        <v>574</v>
      </c>
      <c r="CM14">
        <v>23</v>
      </c>
      <c r="CN14">
        <v>0</v>
      </c>
      <c r="CO14">
        <v>0</v>
      </c>
      <c r="CP14">
        <v>0</v>
      </c>
      <c r="CQ14">
        <v>20</v>
      </c>
      <c r="CR14">
        <v>3</v>
      </c>
      <c r="CS14">
        <v>17</v>
      </c>
      <c r="CT14">
        <v>2813</v>
      </c>
      <c r="CU14">
        <v>2666</v>
      </c>
      <c r="CV14">
        <v>147</v>
      </c>
      <c r="CY14" t="s">
        <v>70</v>
      </c>
      <c r="CZ14">
        <f>CR22</f>
        <v>91</v>
      </c>
      <c r="DA14">
        <f>CO22</f>
        <v>9</v>
      </c>
      <c r="DB14">
        <f>BZ22</f>
        <v>13433</v>
      </c>
      <c r="DC14">
        <f>CC22</f>
        <v>4358</v>
      </c>
      <c r="DD14">
        <f>CF22</f>
        <v>6548</v>
      </c>
      <c r="DE14">
        <f>CI22</f>
        <v>4012</v>
      </c>
      <c r="DF14">
        <f>CL22</f>
        <v>9040</v>
      </c>
      <c r="DG14">
        <f>CU22</f>
        <v>36279</v>
      </c>
    </row>
    <row r="15" spans="1:111" ht="12.75">
      <c r="A15" t="s">
        <v>44</v>
      </c>
      <c r="B15">
        <v>1502</v>
      </c>
      <c r="C15">
        <v>0</v>
      </c>
      <c r="D15">
        <v>765</v>
      </c>
      <c r="E15">
        <v>1</v>
      </c>
      <c r="F15">
        <v>5326</v>
      </c>
      <c r="G15">
        <v>2124</v>
      </c>
      <c r="H15">
        <f t="shared" si="0"/>
        <v>9718</v>
      </c>
      <c r="I15" s="34" t="s">
        <v>5</v>
      </c>
      <c r="J15">
        <v>0</v>
      </c>
      <c r="K15">
        <v>231</v>
      </c>
      <c r="L15">
        <v>228</v>
      </c>
      <c r="M15">
        <v>2273</v>
      </c>
      <c r="N15">
        <v>3</v>
      </c>
      <c r="O15">
        <v>7926</v>
      </c>
      <c r="P15">
        <f t="shared" si="1"/>
        <v>10661</v>
      </c>
      <c r="Q15">
        <f aca="true" t="shared" si="6" ref="Q15:Q20">H15+P15</f>
        <v>20379</v>
      </c>
      <c r="S15">
        <v>3282</v>
      </c>
      <c r="T15">
        <v>3926</v>
      </c>
      <c r="U15">
        <v>567</v>
      </c>
      <c r="V15">
        <v>1520</v>
      </c>
      <c r="X15">
        <v>3282</v>
      </c>
      <c r="Y15">
        <v>3926</v>
      </c>
      <c r="Z15">
        <v>1520</v>
      </c>
      <c r="AA15">
        <v>567</v>
      </c>
      <c r="AB15">
        <v>692</v>
      </c>
      <c r="AC15">
        <v>367</v>
      </c>
      <c r="AD15">
        <v>703</v>
      </c>
      <c r="AE15">
        <v>0</v>
      </c>
      <c r="AF15">
        <v>35</v>
      </c>
      <c r="AG15">
        <v>3891</v>
      </c>
      <c r="AI15">
        <v>9</v>
      </c>
      <c r="AJ15">
        <v>0</v>
      </c>
      <c r="AK15">
        <v>15</v>
      </c>
      <c r="AL15">
        <v>0</v>
      </c>
      <c r="AM15">
        <v>210</v>
      </c>
      <c r="AN15">
        <v>17</v>
      </c>
      <c r="AO15">
        <f t="shared" si="3"/>
        <v>251</v>
      </c>
      <c r="AP15" s="34" t="s">
        <v>5</v>
      </c>
      <c r="AQ15">
        <v>0</v>
      </c>
      <c r="AR15">
        <v>66</v>
      </c>
      <c r="AS15">
        <v>3</v>
      </c>
      <c r="AT15">
        <v>79</v>
      </c>
      <c r="AU15">
        <v>0</v>
      </c>
      <c r="AV15">
        <v>788</v>
      </c>
      <c r="AW15">
        <f t="shared" si="4"/>
        <v>936</v>
      </c>
      <c r="AX15">
        <f t="shared" si="5"/>
        <v>1187</v>
      </c>
      <c r="AZ15">
        <v>233</v>
      </c>
      <c r="BA15">
        <v>223</v>
      </c>
      <c r="BB15">
        <v>10</v>
      </c>
      <c r="BC15">
        <v>92</v>
      </c>
      <c r="BD15">
        <v>88</v>
      </c>
      <c r="BE15">
        <v>4</v>
      </c>
      <c r="BF15">
        <v>8</v>
      </c>
      <c r="BG15">
        <v>5</v>
      </c>
      <c r="BH15">
        <v>3</v>
      </c>
      <c r="BI15">
        <v>27</v>
      </c>
      <c r="BJ15">
        <v>27</v>
      </c>
      <c r="BK15">
        <v>0</v>
      </c>
      <c r="BL15">
        <v>6</v>
      </c>
      <c r="BM15">
        <v>1</v>
      </c>
      <c r="BN15">
        <v>5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417</v>
      </c>
      <c r="BV15">
        <v>416</v>
      </c>
      <c r="BW15">
        <v>1</v>
      </c>
      <c r="BY15">
        <v>1287</v>
      </c>
      <c r="BZ15">
        <v>1244</v>
      </c>
      <c r="CA15">
        <v>43</v>
      </c>
      <c r="CB15">
        <v>475</v>
      </c>
      <c r="CC15">
        <v>453</v>
      </c>
      <c r="CD15">
        <v>22</v>
      </c>
      <c r="CE15">
        <v>684</v>
      </c>
      <c r="CF15">
        <v>525</v>
      </c>
      <c r="CG15">
        <v>159</v>
      </c>
      <c r="CH15">
        <v>340</v>
      </c>
      <c r="CI15">
        <v>338</v>
      </c>
      <c r="CJ15">
        <v>2</v>
      </c>
      <c r="CK15">
        <v>697</v>
      </c>
      <c r="CL15">
        <v>665</v>
      </c>
      <c r="CM15">
        <v>32</v>
      </c>
      <c r="CN15">
        <v>0</v>
      </c>
      <c r="CO15">
        <v>0</v>
      </c>
      <c r="CP15">
        <v>0</v>
      </c>
      <c r="CQ15">
        <v>35</v>
      </c>
      <c r="CR15">
        <v>12</v>
      </c>
      <c r="CS15">
        <v>23</v>
      </c>
      <c r="CT15">
        <v>3474</v>
      </c>
      <c r="CU15">
        <v>3293</v>
      </c>
      <c r="CV15">
        <v>181</v>
      </c>
      <c r="CX15" s="35"/>
      <c r="CY15" t="s">
        <v>71</v>
      </c>
      <c r="CZ15">
        <f>CS22</f>
        <v>396</v>
      </c>
      <c r="DA15">
        <f>CP22</f>
        <v>0</v>
      </c>
      <c r="DB15">
        <f>CA22</f>
        <v>652</v>
      </c>
      <c r="DC15">
        <f>CD22</f>
        <v>263</v>
      </c>
      <c r="DD15">
        <f>CG22</f>
        <v>1653</v>
      </c>
      <c r="DE15">
        <f>CJ22</f>
        <v>49</v>
      </c>
      <c r="DF15">
        <f>CM22</f>
        <v>297</v>
      </c>
      <c r="DG15">
        <f>CV22</f>
        <v>2033</v>
      </c>
    </row>
    <row r="16" spans="1:100" ht="12.75">
      <c r="A16" t="s">
        <v>45</v>
      </c>
      <c r="B16">
        <v>532</v>
      </c>
      <c r="C16">
        <v>0</v>
      </c>
      <c r="D16">
        <v>183</v>
      </c>
      <c r="E16">
        <v>1</v>
      </c>
      <c r="F16">
        <v>5996</v>
      </c>
      <c r="G16">
        <v>2661</v>
      </c>
      <c r="H16">
        <f t="shared" si="0"/>
        <v>9373</v>
      </c>
      <c r="I16" s="34" t="s">
        <v>5</v>
      </c>
      <c r="J16">
        <v>0</v>
      </c>
      <c r="K16">
        <v>318</v>
      </c>
      <c r="L16">
        <v>33</v>
      </c>
      <c r="M16">
        <v>727</v>
      </c>
      <c r="N16">
        <v>1</v>
      </c>
      <c r="O16">
        <v>9178</v>
      </c>
      <c r="P16">
        <f t="shared" si="1"/>
        <v>10257</v>
      </c>
      <c r="Q16">
        <f t="shared" si="6"/>
        <v>19630</v>
      </c>
      <c r="S16">
        <v>4025</v>
      </c>
      <c r="T16">
        <v>4389</v>
      </c>
      <c r="U16">
        <v>620</v>
      </c>
      <c r="V16">
        <v>1849</v>
      </c>
      <c r="X16">
        <v>4025</v>
      </c>
      <c r="Y16">
        <v>4389</v>
      </c>
      <c r="Z16">
        <v>1849</v>
      </c>
      <c r="AA16">
        <v>620</v>
      </c>
      <c r="AB16">
        <v>862</v>
      </c>
      <c r="AC16">
        <v>449</v>
      </c>
      <c r="AD16">
        <v>865</v>
      </c>
      <c r="AE16">
        <v>0</v>
      </c>
      <c r="AF16">
        <v>34</v>
      </c>
      <c r="AG16">
        <v>4355</v>
      </c>
      <c r="AI16" s="152">
        <v>13</v>
      </c>
      <c r="AJ16">
        <v>0</v>
      </c>
      <c r="AK16">
        <v>0</v>
      </c>
      <c r="AL16">
        <v>0</v>
      </c>
      <c r="AM16">
        <v>201</v>
      </c>
      <c r="AN16">
        <v>22</v>
      </c>
      <c r="AO16">
        <f t="shared" si="3"/>
        <v>236</v>
      </c>
      <c r="AP16" s="34" t="s">
        <v>5</v>
      </c>
      <c r="AQ16">
        <v>0</v>
      </c>
      <c r="AR16">
        <v>68</v>
      </c>
      <c r="AS16">
        <v>6</v>
      </c>
      <c r="AT16">
        <v>61</v>
      </c>
      <c r="AU16">
        <v>0</v>
      </c>
      <c r="AV16">
        <v>779</v>
      </c>
      <c r="AW16">
        <f t="shared" si="4"/>
        <v>914</v>
      </c>
      <c r="AX16">
        <f t="shared" si="5"/>
        <v>1150</v>
      </c>
      <c r="AZ16">
        <v>243</v>
      </c>
      <c r="BA16">
        <v>232</v>
      </c>
      <c r="BB16">
        <v>11</v>
      </c>
      <c r="BC16">
        <v>118</v>
      </c>
      <c r="BD16">
        <v>112</v>
      </c>
      <c r="BE16">
        <v>5</v>
      </c>
      <c r="BF16">
        <v>8</v>
      </c>
      <c r="BG16">
        <v>4</v>
      </c>
      <c r="BH16">
        <v>4</v>
      </c>
      <c r="BI16">
        <v>30</v>
      </c>
      <c r="BJ16">
        <v>30</v>
      </c>
      <c r="BK16">
        <v>0</v>
      </c>
      <c r="BL16">
        <v>2</v>
      </c>
      <c r="BM16">
        <v>0</v>
      </c>
      <c r="BN16">
        <v>2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375</v>
      </c>
      <c r="BV16">
        <v>361</v>
      </c>
      <c r="BW16">
        <v>14</v>
      </c>
      <c r="BY16">
        <v>1606</v>
      </c>
      <c r="BZ16">
        <v>1537</v>
      </c>
      <c r="CA16">
        <v>69</v>
      </c>
      <c r="CB16">
        <v>502</v>
      </c>
      <c r="CC16">
        <v>480</v>
      </c>
      <c r="CD16">
        <v>22</v>
      </c>
      <c r="CE16">
        <v>854</v>
      </c>
      <c r="CF16">
        <v>664</v>
      </c>
      <c r="CG16">
        <v>190</v>
      </c>
      <c r="CH16">
        <v>419</v>
      </c>
      <c r="CI16">
        <v>414</v>
      </c>
      <c r="CJ16">
        <v>5</v>
      </c>
      <c r="CK16">
        <v>863</v>
      </c>
      <c r="CL16">
        <v>832</v>
      </c>
      <c r="CM16">
        <v>31</v>
      </c>
      <c r="CN16">
        <v>0</v>
      </c>
      <c r="CO16">
        <v>0</v>
      </c>
      <c r="CP16">
        <v>0</v>
      </c>
      <c r="CQ16">
        <v>34</v>
      </c>
      <c r="CR16">
        <v>7</v>
      </c>
      <c r="CS16">
        <v>27</v>
      </c>
      <c r="CT16">
        <v>3980</v>
      </c>
      <c r="CU16">
        <v>3763</v>
      </c>
      <c r="CV16">
        <v>217</v>
      </c>
    </row>
    <row r="17" spans="1:103" ht="12.75">
      <c r="A17" t="s">
        <v>46</v>
      </c>
      <c r="B17">
        <v>978</v>
      </c>
      <c r="C17">
        <v>158</v>
      </c>
      <c r="D17">
        <v>320</v>
      </c>
      <c r="E17">
        <v>1</v>
      </c>
      <c r="F17">
        <v>5489</v>
      </c>
      <c r="G17">
        <v>2583</v>
      </c>
      <c r="H17">
        <f t="shared" si="0"/>
        <v>9529</v>
      </c>
      <c r="I17" s="34" t="s">
        <v>5</v>
      </c>
      <c r="J17">
        <v>0</v>
      </c>
      <c r="K17">
        <v>489</v>
      </c>
      <c r="L17">
        <v>85</v>
      </c>
      <c r="M17">
        <v>1285</v>
      </c>
      <c r="N17">
        <v>6</v>
      </c>
      <c r="O17">
        <v>8389</v>
      </c>
      <c r="P17">
        <f t="shared" si="1"/>
        <v>10254</v>
      </c>
      <c r="Q17">
        <f t="shared" si="6"/>
        <v>19783</v>
      </c>
      <c r="S17">
        <v>3549</v>
      </c>
      <c r="T17">
        <v>4072</v>
      </c>
      <c r="U17">
        <v>617</v>
      </c>
      <c r="V17">
        <v>1495</v>
      </c>
      <c r="X17">
        <v>3549</v>
      </c>
      <c r="Y17">
        <v>4072</v>
      </c>
      <c r="Z17">
        <v>1486</v>
      </c>
      <c r="AA17">
        <v>617</v>
      </c>
      <c r="AB17">
        <v>753</v>
      </c>
      <c r="AC17">
        <v>392</v>
      </c>
      <c r="AD17">
        <v>909</v>
      </c>
      <c r="AE17">
        <v>9</v>
      </c>
      <c r="AF17">
        <v>39</v>
      </c>
      <c r="AG17">
        <v>4033</v>
      </c>
      <c r="AI17">
        <v>17</v>
      </c>
      <c r="AJ17">
        <v>2</v>
      </c>
      <c r="AK17">
        <v>0</v>
      </c>
      <c r="AL17">
        <v>0</v>
      </c>
      <c r="AM17">
        <v>189</v>
      </c>
      <c r="AN17">
        <v>18</v>
      </c>
      <c r="AO17">
        <f t="shared" si="3"/>
        <v>226</v>
      </c>
      <c r="AP17" s="34" t="s">
        <v>5</v>
      </c>
      <c r="AQ17">
        <v>0</v>
      </c>
      <c r="AR17">
        <v>50</v>
      </c>
      <c r="AS17">
        <v>9</v>
      </c>
      <c r="AT17">
        <v>46</v>
      </c>
      <c r="AU17">
        <v>0</v>
      </c>
      <c r="AV17">
        <v>686</v>
      </c>
      <c r="AW17">
        <f t="shared" si="4"/>
        <v>791</v>
      </c>
      <c r="AX17">
        <f t="shared" si="5"/>
        <v>1017</v>
      </c>
      <c r="AZ17">
        <v>161</v>
      </c>
      <c r="BA17">
        <v>150</v>
      </c>
      <c r="BB17">
        <v>11</v>
      </c>
      <c r="BC17">
        <v>98</v>
      </c>
      <c r="BD17">
        <v>92</v>
      </c>
      <c r="BE17">
        <v>6</v>
      </c>
      <c r="BF17">
        <v>8</v>
      </c>
      <c r="BG17">
        <v>5</v>
      </c>
      <c r="BH17">
        <v>3</v>
      </c>
      <c r="BI17">
        <v>31</v>
      </c>
      <c r="BJ17">
        <v>31</v>
      </c>
      <c r="BK17">
        <v>0</v>
      </c>
      <c r="BL17">
        <v>4</v>
      </c>
      <c r="BM17">
        <v>2</v>
      </c>
      <c r="BN17">
        <v>2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380</v>
      </c>
      <c r="BV17">
        <v>373</v>
      </c>
      <c r="BW17">
        <v>7</v>
      </c>
      <c r="BY17">
        <v>1325</v>
      </c>
      <c r="BZ17">
        <v>1272</v>
      </c>
      <c r="CA17">
        <v>53</v>
      </c>
      <c r="CB17">
        <v>519</v>
      </c>
      <c r="CC17">
        <v>490</v>
      </c>
      <c r="CD17">
        <v>29</v>
      </c>
      <c r="CE17">
        <v>745</v>
      </c>
      <c r="CF17">
        <v>608</v>
      </c>
      <c r="CG17">
        <v>137</v>
      </c>
      <c r="CH17">
        <v>361</v>
      </c>
      <c r="CI17">
        <v>354</v>
      </c>
      <c r="CJ17">
        <v>7</v>
      </c>
      <c r="CK17">
        <v>905</v>
      </c>
      <c r="CL17">
        <v>876</v>
      </c>
      <c r="CM17">
        <v>29</v>
      </c>
      <c r="CN17">
        <v>9</v>
      </c>
      <c r="CO17">
        <v>9</v>
      </c>
      <c r="CP17">
        <v>0</v>
      </c>
      <c r="CQ17">
        <v>39</v>
      </c>
      <c r="CR17">
        <v>8</v>
      </c>
      <c r="CS17">
        <v>31</v>
      </c>
      <c r="CT17">
        <v>3653</v>
      </c>
      <c r="CU17">
        <v>3467</v>
      </c>
      <c r="CV17">
        <v>186</v>
      </c>
      <c r="CY17" t="s">
        <v>56</v>
      </c>
    </row>
    <row r="18" spans="1:111" ht="12.75">
      <c r="A18" t="s">
        <v>12</v>
      </c>
      <c r="B18">
        <v>1518</v>
      </c>
      <c r="C18">
        <v>62</v>
      </c>
      <c r="D18">
        <v>152</v>
      </c>
      <c r="E18">
        <v>0</v>
      </c>
      <c r="F18">
        <v>4881</v>
      </c>
      <c r="G18">
        <v>2336</v>
      </c>
      <c r="H18">
        <f t="shared" si="0"/>
        <v>8949</v>
      </c>
      <c r="I18" s="34" t="s">
        <v>5</v>
      </c>
      <c r="J18">
        <v>57</v>
      </c>
      <c r="K18">
        <v>287</v>
      </c>
      <c r="L18">
        <v>50</v>
      </c>
      <c r="M18">
        <v>1714</v>
      </c>
      <c r="N18">
        <v>1</v>
      </c>
      <c r="O18">
        <v>7458</v>
      </c>
      <c r="P18">
        <f t="shared" si="1"/>
        <v>9567</v>
      </c>
      <c r="Q18">
        <f t="shared" si="6"/>
        <v>18516</v>
      </c>
      <c r="S18">
        <v>3391</v>
      </c>
      <c r="T18">
        <v>3623</v>
      </c>
      <c r="U18">
        <v>315</v>
      </c>
      <c r="V18">
        <v>1428</v>
      </c>
      <c r="X18">
        <v>3391</v>
      </c>
      <c r="Y18">
        <v>3623</v>
      </c>
      <c r="Z18">
        <v>1428</v>
      </c>
      <c r="AA18">
        <v>315</v>
      </c>
      <c r="AB18">
        <v>713</v>
      </c>
      <c r="AC18">
        <v>349</v>
      </c>
      <c r="AD18">
        <v>901</v>
      </c>
      <c r="AE18">
        <v>0</v>
      </c>
      <c r="AF18">
        <v>32</v>
      </c>
      <c r="AG18">
        <v>3591</v>
      </c>
      <c r="AI18">
        <v>33</v>
      </c>
      <c r="AJ18">
        <v>6</v>
      </c>
      <c r="AK18">
        <v>0</v>
      </c>
      <c r="AL18">
        <v>0</v>
      </c>
      <c r="AM18">
        <v>163</v>
      </c>
      <c r="AN18">
        <v>16</v>
      </c>
      <c r="AO18">
        <f t="shared" si="3"/>
        <v>218</v>
      </c>
      <c r="AP18" s="34" t="s">
        <v>5</v>
      </c>
      <c r="AQ18">
        <v>0</v>
      </c>
      <c r="AR18">
        <v>32</v>
      </c>
      <c r="AS18">
        <v>0</v>
      </c>
      <c r="AT18">
        <v>57</v>
      </c>
      <c r="AU18">
        <v>0</v>
      </c>
      <c r="AV18">
        <v>500</v>
      </c>
      <c r="AW18">
        <f t="shared" si="4"/>
        <v>589</v>
      </c>
      <c r="AX18">
        <f t="shared" si="5"/>
        <v>807</v>
      </c>
      <c r="AZ18">
        <v>1284</v>
      </c>
      <c r="BA18">
        <v>1226</v>
      </c>
      <c r="BB18">
        <v>58</v>
      </c>
      <c r="BC18">
        <v>276</v>
      </c>
      <c r="BD18">
        <v>262</v>
      </c>
      <c r="BE18">
        <v>14</v>
      </c>
      <c r="BF18">
        <v>707</v>
      </c>
      <c r="BG18">
        <v>585</v>
      </c>
      <c r="BH18">
        <v>122</v>
      </c>
      <c r="BI18">
        <v>324</v>
      </c>
      <c r="BJ18">
        <v>316</v>
      </c>
      <c r="BK18">
        <v>8</v>
      </c>
      <c r="BL18">
        <v>899</v>
      </c>
      <c r="BM18">
        <v>869</v>
      </c>
      <c r="BN18">
        <v>30</v>
      </c>
      <c r="BO18">
        <v>0</v>
      </c>
      <c r="BP18">
        <v>0</v>
      </c>
      <c r="BQ18">
        <v>0</v>
      </c>
      <c r="BR18">
        <v>32</v>
      </c>
      <c r="BS18">
        <v>4</v>
      </c>
      <c r="BT18">
        <v>28</v>
      </c>
      <c r="BU18">
        <v>3311</v>
      </c>
      <c r="BV18">
        <v>3160</v>
      </c>
      <c r="BW18">
        <v>151</v>
      </c>
      <c r="BY18">
        <v>1284</v>
      </c>
      <c r="BZ18">
        <v>1226</v>
      </c>
      <c r="CA18">
        <v>58</v>
      </c>
      <c r="CB18">
        <v>276</v>
      </c>
      <c r="CC18">
        <v>262</v>
      </c>
      <c r="CD18">
        <v>14</v>
      </c>
      <c r="CE18">
        <v>707</v>
      </c>
      <c r="CF18">
        <v>585</v>
      </c>
      <c r="CG18">
        <v>122</v>
      </c>
      <c r="CH18">
        <v>324</v>
      </c>
      <c r="CI18">
        <v>316</v>
      </c>
      <c r="CJ18">
        <v>8</v>
      </c>
      <c r="CK18">
        <v>899</v>
      </c>
      <c r="CL18">
        <v>869</v>
      </c>
      <c r="CM18">
        <v>30</v>
      </c>
      <c r="CN18">
        <v>0</v>
      </c>
      <c r="CO18">
        <v>0</v>
      </c>
      <c r="CP18">
        <v>0</v>
      </c>
      <c r="CQ18">
        <v>32</v>
      </c>
      <c r="CR18">
        <v>4</v>
      </c>
      <c r="CS18">
        <v>28</v>
      </c>
      <c r="CT18">
        <v>3311</v>
      </c>
      <c r="CU18">
        <v>3160</v>
      </c>
      <c r="CV18">
        <v>151</v>
      </c>
      <c r="DB18" s="125" t="s">
        <v>96</v>
      </c>
      <c r="DC18" s="125" t="s">
        <v>96</v>
      </c>
      <c r="DG18" t="s">
        <v>101</v>
      </c>
    </row>
    <row r="19" spans="1:111" ht="12.75">
      <c r="A19" t="s">
        <v>13</v>
      </c>
      <c r="B19">
        <v>400</v>
      </c>
      <c r="C19">
        <v>1519</v>
      </c>
      <c r="D19">
        <v>923</v>
      </c>
      <c r="E19">
        <v>0</v>
      </c>
      <c r="F19">
        <v>3713</v>
      </c>
      <c r="G19">
        <v>1945</v>
      </c>
      <c r="H19">
        <f t="shared" si="0"/>
        <v>8500</v>
      </c>
      <c r="I19" s="34" t="s">
        <v>5</v>
      </c>
      <c r="J19">
        <v>0</v>
      </c>
      <c r="K19">
        <v>769</v>
      </c>
      <c r="L19">
        <v>195</v>
      </c>
      <c r="M19">
        <v>1160</v>
      </c>
      <c r="N19">
        <v>6</v>
      </c>
      <c r="O19">
        <v>6736</v>
      </c>
      <c r="P19">
        <f t="shared" si="1"/>
        <v>8866</v>
      </c>
      <c r="Q19">
        <f t="shared" si="6"/>
        <v>17366</v>
      </c>
      <c r="S19">
        <v>3207</v>
      </c>
      <c r="T19">
        <v>3262</v>
      </c>
      <c r="U19">
        <v>156</v>
      </c>
      <c r="V19">
        <v>1346</v>
      </c>
      <c r="X19">
        <v>3207</v>
      </c>
      <c r="Y19">
        <v>3262</v>
      </c>
      <c r="Z19">
        <v>1346</v>
      </c>
      <c r="AA19">
        <v>156</v>
      </c>
      <c r="AB19">
        <v>692</v>
      </c>
      <c r="AC19">
        <v>341</v>
      </c>
      <c r="AD19">
        <v>828</v>
      </c>
      <c r="AE19">
        <v>0</v>
      </c>
      <c r="AF19">
        <v>51</v>
      </c>
      <c r="AG19">
        <v>3211</v>
      </c>
      <c r="AI19">
        <v>19</v>
      </c>
      <c r="AJ19">
        <v>51</v>
      </c>
      <c r="AK19">
        <v>7</v>
      </c>
      <c r="AL19">
        <v>0</v>
      </c>
      <c r="AM19">
        <v>141</v>
      </c>
      <c r="AN19">
        <v>11</v>
      </c>
      <c r="AO19">
        <f t="shared" si="3"/>
        <v>229</v>
      </c>
      <c r="AP19" s="34" t="s">
        <v>5</v>
      </c>
      <c r="AQ19">
        <v>0</v>
      </c>
      <c r="AR19">
        <v>52</v>
      </c>
      <c r="AS19">
        <v>8</v>
      </c>
      <c r="AT19">
        <v>34</v>
      </c>
      <c r="AU19">
        <v>0</v>
      </c>
      <c r="AV19">
        <v>308</v>
      </c>
      <c r="AW19">
        <f t="shared" si="4"/>
        <v>402</v>
      </c>
      <c r="AX19">
        <f t="shared" si="5"/>
        <v>631</v>
      </c>
      <c r="AZ19">
        <v>118</v>
      </c>
      <c r="BA19">
        <v>108</v>
      </c>
      <c r="BB19">
        <v>10</v>
      </c>
      <c r="BC19">
        <v>10</v>
      </c>
      <c r="BD19">
        <v>10</v>
      </c>
      <c r="BE19">
        <v>0</v>
      </c>
      <c r="BF19">
        <v>1</v>
      </c>
      <c r="BG19">
        <v>1</v>
      </c>
      <c r="BH19">
        <v>0</v>
      </c>
      <c r="BI19">
        <v>22</v>
      </c>
      <c r="BJ19">
        <v>22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153</v>
      </c>
      <c r="BV19">
        <v>152</v>
      </c>
      <c r="BW19">
        <v>1</v>
      </c>
      <c r="BY19">
        <v>1228</v>
      </c>
      <c r="BZ19">
        <v>1176</v>
      </c>
      <c r="CA19">
        <v>52</v>
      </c>
      <c r="CB19">
        <v>146</v>
      </c>
      <c r="CC19">
        <v>138</v>
      </c>
      <c r="CD19">
        <v>8</v>
      </c>
      <c r="CE19">
        <v>691</v>
      </c>
      <c r="CF19">
        <v>572</v>
      </c>
      <c r="CG19">
        <v>119</v>
      </c>
      <c r="CH19">
        <v>319</v>
      </c>
      <c r="CI19">
        <v>318</v>
      </c>
      <c r="CJ19">
        <v>1</v>
      </c>
      <c r="CK19">
        <v>828</v>
      </c>
      <c r="CL19">
        <v>805</v>
      </c>
      <c r="CM19">
        <v>23</v>
      </c>
      <c r="CN19">
        <v>0</v>
      </c>
      <c r="CO19">
        <v>0</v>
      </c>
      <c r="CP19">
        <v>0</v>
      </c>
      <c r="CQ19">
        <v>51</v>
      </c>
      <c r="CR19">
        <v>12</v>
      </c>
      <c r="CS19">
        <v>39</v>
      </c>
      <c r="CT19">
        <v>3058</v>
      </c>
      <c r="CU19">
        <v>2901</v>
      </c>
      <c r="CV19">
        <v>157</v>
      </c>
      <c r="CY19" t="s">
        <v>67</v>
      </c>
      <c r="CZ19" t="s">
        <v>58</v>
      </c>
      <c r="DA19" t="s">
        <v>61</v>
      </c>
      <c r="DB19" s="125" t="s">
        <v>97</v>
      </c>
      <c r="DC19" s="125" t="s">
        <v>98</v>
      </c>
      <c r="DD19" t="s">
        <v>62</v>
      </c>
      <c r="DE19" t="s">
        <v>63</v>
      </c>
      <c r="DF19" t="s">
        <v>68</v>
      </c>
      <c r="DG19" t="s">
        <v>102</v>
      </c>
    </row>
    <row r="20" spans="1:111" ht="12.75">
      <c r="A20" t="s">
        <v>14</v>
      </c>
      <c r="B20">
        <v>398</v>
      </c>
      <c r="C20">
        <v>296</v>
      </c>
      <c r="D20">
        <v>109</v>
      </c>
      <c r="E20">
        <v>0</v>
      </c>
      <c r="F20">
        <v>4668</v>
      </c>
      <c r="G20">
        <v>2490</v>
      </c>
      <c r="H20">
        <f t="shared" si="0"/>
        <v>7961</v>
      </c>
      <c r="I20" s="34" t="s">
        <v>5</v>
      </c>
      <c r="J20">
        <v>0</v>
      </c>
      <c r="K20">
        <v>214</v>
      </c>
      <c r="L20">
        <v>31</v>
      </c>
      <c r="M20">
        <v>454</v>
      </c>
      <c r="N20">
        <v>0</v>
      </c>
      <c r="O20">
        <v>7560</v>
      </c>
      <c r="P20">
        <f t="shared" si="1"/>
        <v>8259</v>
      </c>
      <c r="Q20">
        <f t="shared" si="6"/>
        <v>16220</v>
      </c>
      <c r="S20">
        <v>3205</v>
      </c>
      <c r="T20">
        <v>3640</v>
      </c>
      <c r="U20">
        <v>629</v>
      </c>
      <c r="V20">
        <v>1209</v>
      </c>
      <c r="X20">
        <v>3205</v>
      </c>
      <c r="Y20">
        <v>3640</v>
      </c>
      <c r="Z20">
        <v>1209</v>
      </c>
      <c r="AA20">
        <v>629</v>
      </c>
      <c r="AB20">
        <v>772</v>
      </c>
      <c r="AC20">
        <v>420</v>
      </c>
      <c r="AD20">
        <v>804</v>
      </c>
      <c r="AE20">
        <v>0</v>
      </c>
      <c r="AF20">
        <v>56</v>
      </c>
      <c r="AG20">
        <v>3584</v>
      </c>
      <c r="AI20">
        <v>7</v>
      </c>
      <c r="AJ20">
        <v>3</v>
      </c>
      <c r="AK20">
        <v>7</v>
      </c>
      <c r="AL20">
        <v>0</v>
      </c>
      <c r="AM20">
        <v>183</v>
      </c>
      <c r="AN20">
        <v>21</v>
      </c>
      <c r="AO20">
        <f t="shared" si="3"/>
        <v>221</v>
      </c>
      <c r="AP20" s="34" t="s">
        <v>5</v>
      </c>
      <c r="AQ20">
        <v>0</v>
      </c>
      <c r="AR20">
        <v>6</v>
      </c>
      <c r="AS20">
        <v>3</v>
      </c>
      <c r="AT20">
        <v>19</v>
      </c>
      <c r="AU20">
        <v>0</v>
      </c>
      <c r="AV20">
        <v>340</v>
      </c>
      <c r="AW20">
        <f t="shared" si="4"/>
        <v>368</v>
      </c>
      <c r="AX20">
        <f t="shared" si="5"/>
        <v>589</v>
      </c>
      <c r="AZ20">
        <v>95</v>
      </c>
      <c r="BA20">
        <v>88</v>
      </c>
      <c r="BB20">
        <v>7</v>
      </c>
      <c r="BC20">
        <v>64</v>
      </c>
      <c r="BD20">
        <v>59</v>
      </c>
      <c r="BE20">
        <v>5</v>
      </c>
      <c r="BF20">
        <v>3</v>
      </c>
      <c r="BG20">
        <v>2</v>
      </c>
      <c r="BH20">
        <v>1</v>
      </c>
      <c r="BI20">
        <v>30</v>
      </c>
      <c r="BJ20">
        <v>30</v>
      </c>
      <c r="BK20">
        <v>0</v>
      </c>
      <c r="BL20">
        <v>5</v>
      </c>
      <c r="BM20">
        <v>5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148</v>
      </c>
      <c r="BV20">
        <v>145</v>
      </c>
      <c r="BW20">
        <v>3</v>
      </c>
      <c r="BY20">
        <v>1114</v>
      </c>
      <c r="BZ20">
        <v>1073</v>
      </c>
      <c r="CA20">
        <v>41</v>
      </c>
      <c r="CB20">
        <v>565</v>
      </c>
      <c r="CC20">
        <v>539</v>
      </c>
      <c r="CD20">
        <v>26</v>
      </c>
      <c r="CE20">
        <v>769</v>
      </c>
      <c r="CF20">
        <v>614</v>
      </c>
      <c r="CG20">
        <v>155</v>
      </c>
      <c r="CH20">
        <v>390</v>
      </c>
      <c r="CI20">
        <v>388</v>
      </c>
      <c r="CJ20">
        <v>2</v>
      </c>
      <c r="CK20">
        <v>799</v>
      </c>
      <c r="CL20">
        <v>774</v>
      </c>
      <c r="CM20">
        <v>25</v>
      </c>
      <c r="CN20">
        <v>0</v>
      </c>
      <c r="CO20">
        <v>0</v>
      </c>
      <c r="CP20">
        <v>0</v>
      </c>
      <c r="CQ20">
        <v>56</v>
      </c>
      <c r="CR20">
        <v>10</v>
      </c>
      <c r="CS20">
        <v>46</v>
      </c>
      <c r="CT20">
        <v>3436</v>
      </c>
      <c r="CU20">
        <v>3243</v>
      </c>
      <c r="CV20">
        <v>193</v>
      </c>
      <c r="CY20" t="s">
        <v>69</v>
      </c>
      <c r="CZ20">
        <f>BF22</f>
        <v>777</v>
      </c>
      <c r="DA20">
        <f>BO22</f>
        <v>0</v>
      </c>
      <c r="DB20">
        <f>AZ22</f>
        <v>2884</v>
      </c>
      <c r="DC20">
        <f>BC22</f>
        <v>1110</v>
      </c>
      <c r="DD20">
        <f>BF22</f>
        <v>777</v>
      </c>
      <c r="DE20">
        <f>BI22</f>
        <v>622</v>
      </c>
      <c r="DF20">
        <f>BL22</f>
        <v>966</v>
      </c>
      <c r="DG20">
        <f>BU22</f>
        <v>5965</v>
      </c>
    </row>
    <row r="21" spans="9:111" ht="12.75">
      <c r="I21" s="34"/>
      <c r="AP21" s="79"/>
      <c r="CY21" t="s">
        <v>72</v>
      </c>
      <c r="CZ21">
        <f>BG22</f>
        <v>617</v>
      </c>
      <c r="DA21">
        <f>BP22</f>
        <v>0</v>
      </c>
      <c r="DB21">
        <f>BA22</f>
        <v>2712</v>
      </c>
      <c r="DC21">
        <f>BD22</f>
        <v>1039</v>
      </c>
      <c r="DD21">
        <f>BG22</f>
        <v>617</v>
      </c>
      <c r="DE21">
        <f>BJ22</f>
        <v>614</v>
      </c>
      <c r="DF21">
        <f>BM22</f>
        <v>906</v>
      </c>
      <c r="DG21">
        <f>BV22</f>
        <v>5784</v>
      </c>
    </row>
    <row r="22" spans="2:111" ht="12.75">
      <c r="B22">
        <f>SUM(B9:B20)</f>
        <v>14814</v>
      </c>
      <c r="C22">
        <f>SUM(C9:C20)</f>
        <v>3044</v>
      </c>
      <c r="D22">
        <f aca="true" t="shared" si="7" ref="D22:Q22">SUM(D9:D20)</f>
        <v>5321</v>
      </c>
      <c r="E22">
        <f t="shared" si="7"/>
        <v>615</v>
      </c>
      <c r="F22">
        <f t="shared" si="7"/>
        <v>55032</v>
      </c>
      <c r="G22">
        <f t="shared" si="7"/>
        <v>26616</v>
      </c>
      <c r="H22">
        <f t="shared" si="7"/>
        <v>105442</v>
      </c>
      <c r="I22" s="34"/>
      <c r="J22">
        <f t="shared" si="7"/>
        <v>61</v>
      </c>
      <c r="K22">
        <f t="shared" si="7"/>
        <v>3732</v>
      </c>
      <c r="L22">
        <f t="shared" si="7"/>
        <v>2248</v>
      </c>
      <c r="M22">
        <f t="shared" si="7"/>
        <v>19584</v>
      </c>
      <c r="N22">
        <f t="shared" si="7"/>
        <v>27</v>
      </c>
      <c r="O22">
        <f t="shared" si="7"/>
        <v>86692</v>
      </c>
      <c r="P22">
        <f t="shared" si="7"/>
        <v>112344</v>
      </c>
      <c r="Q22">
        <f t="shared" si="7"/>
        <v>217786</v>
      </c>
      <c r="R22">
        <f>SUM(S22:U22)</f>
        <v>85132</v>
      </c>
      <c r="S22">
        <f>SUM(S9:S20)</f>
        <v>37905</v>
      </c>
      <c r="T22">
        <f>SUM(T9:T20)</f>
        <v>41734</v>
      </c>
      <c r="U22">
        <f>SUM(U9:U20)</f>
        <v>5493</v>
      </c>
      <c r="V22">
        <f>SUM(V9:V20)</f>
        <v>15838</v>
      </c>
      <c r="X22">
        <f aca="true" t="shared" si="8" ref="X22:AG22">SUM(X9:X20)</f>
        <v>37905</v>
      </c>
      <c r="Y22">
        <f t="shared" si="8"/>
        <v>41734</v>
      </c>
      <c r="Z22">
        <f t="shared" si="8"/>
        <v>15829</v>
      </c>
      <c r="AA22">
        <f t="shared" si="8"/>
        <v>5493</v>
      </c>
      <c r="AB22">
        <f t="shared" si="8"/>
        <v>8277</v>
      </c>
      <c r="AC22">
        <f t="shared" si="8"/>
        <v>4384</v>
      </c>
      <c r="AD22">
        <f t="shared" si="8"/>
        <v>9406</v>
      </c>
      <c r="AE22">
        <f t="shared" si="8"/>
        <v>9</v>
      </c>
      <c r="AF22">
        <f t="shared" si="8"/>
        <v>488</v>
      </c>
      <c r="AG22">
        <f t="shared" si="8"/>
        <v>41246</v>
      </c>
      <c r="AI22">
        <f aca="true" t="shared" si="9" ref="AI22:AO22">SUM(AI9:AI20)</f>
        <v>251</v>
      </c>
      <c r="AJ22">
        <f t="shared" si="9"/>
        <v>70</v>
      </c>
      <c r="AK22">
        <f t="shared" si="9"/>
        <v>30</v>
      </c>
      <c r="AL22">
        <f t="shared" si="9"/>
        <v>31</v>
      </c>
      <c r="AM22">
        <f t="shared" si="9"/>
        <v>1935</v>
      </c>
      <c r="AN22">
        <f t="shared" si="9"/>
        <v>222</v>
      </c>
      <c r="AO22">
        <f t="shared" si="9"/>
        <v>2539</v>
      </c>
      <c r="AP22" s="79"/>
      <c r="AQ22">
        <f aca="true" t="shared" si="10" ref="AQ22:AX22">SUM(AQ9:AQ20)</f>
        <v>0</v>
      </c>
      <c r="AR22">
        <f t="shared" si="10"/>
        <v>419</v>
      </c>
      <c r="AS22">
        <f t="shared" si="10"/>
        <v>158</v>
      </c>
      <c r="AT22">
        <f t="shared" si="10"/>
        <v>683</v>
      </c>
      <c r="AU22">
        <f t="shared" si="10"/>
        <v>0</v>
      </c>
      <c r="AV22">
        <f t="shared" si="10"/>
        <v>6061</v>
      </c>
      <c r="AW22">
        <f t="shared" si="10"/>
        <v>7321</v>
      </c>
      <c r="AX22">
        <f t="shared" si="10"/>
        <v>9860</v>
      </c>
      <c r="AZ22">
        <f aca="true" t="shared" si="11" ref="AZ22:BW22">SUM(AZ9:AZ20)</f>
        <v>2884</v>
      </c>
      <c r="BA22">
        <f t="shared" si="11"/>
        <v>2712</v>
      </c>
      <c r="BB22">
        <f t="shared" si="11"/>
        <v>172</v>
      </c>
      <c r="BC22">
        <f t="shared" si="11"/>
        <v>1110</v>
      </c>
      <c r="BD22">
        <f t="shared" si="11"/>
        <v>1039</v>
      </c>
      <c r="BE22">
        <f t="shared" si="11"/>
        <v>80</v>
      </c>
      <c r="BF22">
        <f t="shared" si="11"/>
        <v>777</v>
      </c>
      <c r="BG22">
        <f t="shared" si="11"/>
        <v>617</v>
      </c>
      <c r="BH22">
        <f t="shared" si="11"/>
        <v>160</v>
      </c>
      <c r="BI22">
        <f t="shared" si="11"/>
        <v>622</v>
      </c>
      <c r="BJ22">
        <f t="shared" si="11"/>
        <v>614</v>
      </c>
      <c r="BK22">
        <f t="shared" si="11"/>
        <v>8</v>
      </c>
      <c r="BL22">
        <f t="shared" si="11"/>
        <v>966</v>
      </c>
      <c r="BM22">
        <f t="shared" si="11"/>
        <v>906</v>
      </c>
      <c r="BN22">
        <f t="shared" si="11"/>
        <v>60</v>
      </c>
      <c r="BO22">
        <f t="shared" si="11"/>
        <v>0</v>
      </c>
      <c r="BP22">
        <f t="shared" si="11"/>
        <v>0</v>
      </c>
      <c r="BQ22">
        <f t="shared" si="11"/>
        <v>0</v>
      </c>
      <c r="BR22">
        <f t="shared" si="11"/>
        <v>33</v>
      </c>
      <c r="BS22">
        <f t="shared" si="11"/>
        <v>5</v>
      </c>
      <c r="BT22">
        <f t="shared" si="11"/>
        <v>28</v>
      </c>
      <c r="BU22">
        <f t="shared" si="11"/>
        <v>5965</v>
      </c>
      <c r="BV22">
        <f t="shared" si="11"/>
        <v>5784</v>
      </c>
      <c r="BW22">
        <f t="shared" si="11"/>
        <v>181</v>
      </c>
      <c r="BY22">
        <f aca="true" t="shared" si="12" ref="BY22:CV22">SUM(BY9:BY20)</f>
        <v>14085</v>
      </c>
      <c r="BZ22">
        <f t="shared" si="12"/>
        <v>13433</v>
      </c>
      <c r="CA22">
        <f t="shared" si="12"/>
        <v>652</v>
      </c>
      <c r="CB22">
        <f t="shared" si="12"/>
        <v>4620</v>
      </c>
      <c r="CC22">
        <f t="shared" si="12"/>
        <v>4358</v>
      </c>
      <c r="CD22">
        <f t="shared" si="12"/>
        <v>263</v>
      </c>
      <c r="CE22">
        <f t="shared" si="12"/>
        <v>8201</v>
      </c>
      <c r="CF22">
        <f t="shared" si="12"/>
        <v>6548</v>
      </c>
      <c r="CG22">
        <f t="shared" si="12"/>
        <v>1653</v>
      </c>
      <c r="CH22">
        <f t="shared" si="12"/>
        <v>4061</v>
      </c>
      <c r="CI22">
        <f t="shared" si="12"/>
        <v>4012</v>
      </c>
      <c r="CJ22">
        <f t="shared" si="12"/>
        <v>49</v>
      </c>
      <c r="CK22">
        <f t="shared" si="12"/>
        <v>9337</v>
      </c>
      <c r="CL22">
        <f t="shared" si="12"/>
        <v>9040</v>
      </c>
      <c r="CM22">
        <f t="shared" si="12"/>
        <v>297</v>
      </c>
      <c r="CN22">
        <f t="shared" si="12"/>
        <v>9</v>
      </c>
      <c r="CO22">
        <f t="shared" si="12"/>
        <v>9</v>
      </c>
      <c r="CP22">
        <f t="shared" si="12"/>
        <v>0</v>
      </c>
      <c r="CQ22">
        <f t="shared" si="12"/>
        <v>487</v>
      </c>
      <c r="CR22">
        <f t="shared" si="12"/>
        <v>91</v>
      </c>
      <c r="CS22">
        <f t="shared" si="12"/>
        <v>396</v>
      </c>
      <c r="CT22">
        <f t="shared" si="12"/>
        <v>38312</v>
      </c>
      <c r="CU22">
        <f t="shared" si="12"/>
        <v>36279</v>
      </c>
      <c r="CV22">
        <f t="shared" si="12"/>
        <v>2033</v>
      </c>
      <c r="CY22" t="s">
        <v>73</v>
      </c>
      <c r="CZ22">
        <f>BH22</f>
        <v>160</v>
      </c>
      <c r="DA22">
        <f>BQ22</f>
        <v>0</v>
      </c>
      <c r="DB22">
        <f>BB22</f>
        <v>172</v>
      </c>
      <c r="DC22">
        <f>BE22</f>
        <v>80</v>
      </c>
      <c r="DD22">
        <f>BH22</f>
        <v>160</v>
      </c>
      <c r="DE22">
        <f>BK22</f>
        <v>8</v>
      </c>
      <c r="DF22">
        <v>19</v>
      </c>
      <c r="DG22">
        <f>BW22</f>
        <v>181</v>
      </c>
    </row>
    <row r="24" spans="1:22" ht="12.75">
      <c r="A24" s="50" t="s">
        <v>25</v>
      </c>
      <c r="B24" s="51">
        <f>B22/H22%</f>
        <v>14.04943001839874</v>
      </c>
      <c r="C24" s="51">
        <f>C22/H22%</f>
        <v>2.8868951651144705</v>
      </c>
      <c r="D24" s="51">
        <f>D22/H22%</f>
        <v>5.046376206824605</v>
      </c>
      <c r="E24" s="51">
        <f>E22/H22%</f>
        <v>0.5832590428861364</v>
      </c>
      <c r="F24" s="51">
        <f>F22/H22%</f>
        <v>52.1917262570892</v>
      </c>
      <c r="G24" s="51">
        <f>G22/H22%</f>
        <v>25.24231330968684</v>
      </c>
      <c r="H24" s="52">
        <f>SUM(B24:G24)</f>
        <v>99.99999999999999</v>
      </c>
      <c r="I24" s="52"/>
      <c r="J24" s="51">
        <f>J22/P22%</f>
        <v>0.054297514776045004</v>
      </c>
      <c r="K24" s="51">
        <f>K22/P22%</f>
        <v>3.321939756462294</v>
      </c>
      <c r="L24" s="51">
        <f>L22/P22%</f>
        <v>2.000996937976216</v>
      </c>
      <c r="M24" s="51">
        <f>M22/P22%</f>
        <v>17.432172612689595</v>
      </c>
      <c r="N24" s="51">
        <f>N22/P22%</f>
        <v>0.02403332621234779</v>
      </c>
      <c r="O24" s="51">
        <f>O22/P22%</f>
        <v>77.16655985188349</v>
      </c>
      <c r="P24" s="52">
        <f>SUM(J24:O24)</f>
        <v>99.99999999999999</v>
      </c>
      <c r="S24" s="80">
        <f>ROUND(((S22/$R22)*100),2)</f>
        <v>44.52</v>
      </c>
      <c r="T24" s="80">
        <f>ROUND(((T22/$R22)*100),2)</f>
        <v>49.02</v>
      </c>
      <c r="U24" s="80">
        <f>ROUND(((U22/$R22)*100),2)</f>
        <v>6.45</v>
      </c>
      <c r="V24" s="80">
        <f>ROUND(((V22/$R22)*100),2)</f>
        <v>18.6</v>
      </c>
    </row>
    <row r="25" spans="24:81" ht="12.75">
      <c r="X25" s="29" t="s">
        <v>115</v>
      </c>
      <c r="AL25" s="29" t="s">
        <v>124</v>
      </c>
      <c r="AR25" s="125"/>
      <c r="AS25" s="126"/>
      <c r="AT25" s="126"/>
      <c r="AU25" s="125"/>
      <c r="AV25" s="126"/>
      <c r="AW25" s="126"/>
      <c r="AX25" s="125"/>
      <c r="AY25" s="126"/>
      <c r="AZ25" s="126"/>
      <c r="BA25" s="127"/>
      <c r="BB25" s="126"/>
      <c r="BC25" s="126"/>
      <c r="BD25" s="127"/>
      <c r="BE25" s="126"/>
      <c r="BF25" s="126"/>
      <c r="BG25" s="127"/>
      <c r="BH25" s="126"/>
      <c r="BI25" s="126"/>
      <c r="BJ25" s="126"/>
      <c r="BK25" s="126"/>
      <c r="BL25" s="126"/>
      <c r="BM25" s="126"/>
      <c r="BN25" s="126"/>
      <c r="BO25" s="126"/>
      <c r="BP25" s="126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0:49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</row>
    <row r="27" spans="1:50" ht="12.75">
      <c r="A27" t="s">
        <v>7</v>
      </c>
      <c r="J27">
        <f>P22</f>
        <v>112344</v>
      </c>
      <c r="K27">
        <f>O22</f>
        <v>86692</v>
      </c>
      <c r="L27">
        <f>ROUND(((K27/$J27)*100),2)</f>
        <v>77.17</v>
      </c>
      <c r="M27">
        <f>N22</f>
        <v>27</v>
      </c>
      <c r="N27">
        <f>ROUND(((M27/$J27)*100),2)</f>
        <v>0.02</v>
      </c>
      <c r="O27">
        <f>K22</f>
        <v>3732</v>
      </c>
      <c r="P27">
        <f>ROUND(((O27/$J27)*100),2)</f>
        <v>3.32</v>
      </c>
      <c r="Q27">
        <f>M22</f>
        <v>19584</v>
      </c>
      <c r="R27">
        <f>ROUND(((Q27/$J27)*100),2)</f>
        <v>17.43</v>
      </c>
      <c r="S27">
        <f>L22</f>
        <v>2248</v>
      </c>
      <c r="T27">
        <f>ROUND(((S27/$J27)*100),2)</f>
        <v>2</v>
      </c>
      <c r="U27">
        <f>J22</f>
        <v>61</v>
      </c>
      <c r="V27">
        <f>ROUND(((U27/$J27)*100),2)</f>
        <v>0.05</v>
      </c>
      <c r="X27">
        <f>SUM(P12:P14)</f>
        <v>29510</v>
      </c>
      <c r="Y27">
        <f>SUM(O12:O14)</f>
        <v>21399</v>
      </c>
      <c r="Z27">
        <f>ROUND(((Y27/$X27)*100),2)</f>
        <v>72.51</v>
      </c>
      <c r="AA27">
        <f>SUM(N12:N14)</f>
        <v>5</v>
      </c>
      <c r="AB27">
        <f>ROUND(((AA27/$X27)*100),2)</f>
        <v>0.02</v>
      </c>
      <c r="AC27">
        <f>SUM(K12:K14)</f>
        <v>652</v>
      </c>
      <c r="AD27">
        <f>ROUND(((AC27/$X27)*100),2)</f>
        <v>2.21</v>
      </c>
      <c r="AE27">
        <f>SUM(M12:M14)</f>
        <v>6915</v>
      </c>
      <c r="AF27">
        <f>ROUND(((AE27/$X27)*100),2)</f>
        <v>23.43</v>
      </c>
      <c r="AG27">
        <f>SUM(L12:L14)</f>
        <v>538</v>
      </c>
      <c r="AH27">
        <f>ROUND(((AG27/$X27)*100),2)</f>
        <v>1.82</v>
      </c>
      <c r="AI27">
        <f>SUM(J12:J14)</f>
        <v>1</v>
      </c>
      <c r="AJ27">
        <f>ROUND(((AI27/$X27)*100),2)</f>
        <v>0</v>
      </c>
      <c r="AL27">
        <f>SUM(P18:P20)</f>
        <v>26692</v>
      </c>
      <c r="AM27">
        <f>SUM(O18:O20)</f>
        <v>21754</v>
      </c>
      <c r="AN27">
        <f>ROUND(((AM27/$AL27)*100),2)</f>
        <v>81.5</v>
      </c>
      <c r="AO27">
        <f>SUM(N18:N20)</f>
        <v>7</v>
      </c>
      <c r="AP27">
        <f>ROUND(((AO27/$AL27)*100),2)</f>
        <v>0.03</v>
      </c>
      <c r="AQ27">
        <f>SUM(K18:K20)</f>
        <v>1270</v>
      </c>
      <c r="AR27">
        <f>ROUND(((AQ27/$AL27)*100),2)</f>
        <v>4.76</v>
      </c>
      <c r="AS27">
        <f>SUM(M18:M20)</f>
        <v>3328</v>
      </c>
      <c r="AT27">
        <f>ROUND(((AS27/$AL27)*100),2)</f>
        <v>12.47</v>
      </c>
      <c r="AU27">
        <f>SUM(L18:L20)</f>
        <v>276</v>
      </c>
      <c r="AV27">
        <f>ROUND(((AU27/$AL27)*100),2)</f>
        <v>1.03</v>
      </c>
      <c r="AW27">
        <f>SUM(J18:J20)</f>
        <v>57</v>
      </c>
      <c r="AX27">
        <f>ROUND(((AW27/$AL27)*100),2)</f>
        <v>0.21</v>
      </c>
    </row>
    <row r="28" spans="1:50" ht="12.75">
      <c r="A28" t="s">
        <v>6</v>
      </c>
      <c r="J28">
        <f>H22</f>
        <v>105442</v>
      </c>
      <c r="K28">
        <f>D22</f>
        <v>5321</v>
      </c>
      <c r="L28">
        <f>ROUND(((K28/$J28)*100),2)</f>
        <v>5.05</v>
      </c>
      <c r="M28">
        <f>E22</f>
        <v>615</v>
      </c>
      <c r="N28">
        <f>ROUND(((M28/$J28)*100),2)</f>
        <v>0.58</v>
      </c>
      <c r="O28">
        <f>B22</f>
        <v>14814</v>
      </c>
      <c r="P28">
        <f>ROUND(((O28/$J28)*100),2)</f>
        <v>14.05</v>
      </c>
      <c r="Q28">
        <f>F22</f>
        <v>55032</v>
      </c>
      <c r="R28">
        <f>ROUND(((Q28/$J28)*100),2)</f>
        <v>52.19</v>
      </c>
      <c r="S28">
        <f>G22</f>
        <v>26616</v>
      </c>
      <c r="T28">
        <f>ROUND(((S28/$J28)*100),2)</f>
        <v>25.24</v>
      </c>
      <c r="U28">
        <f>C22</f>
        <v>3044</v>
      </c>
      <c r="V28">
        <f>ROUND(((U28/$J28)*100),2)</f>
        <v>2.89</v>
      </c>
      <c r="X28">
        <f>SUM(H12:H14)</f>
        <v>27508</v>
      </c>
      <c r="Y28">
        <f>SUM(D12:D14)</f>
        <v>1560</v>
      </c>
      <c r="Z28">
        <f>ROUND(((Y28/$X28)*100),2)</f>
        <v>5.67</v>
      </c>
      <c r="AA28">
        <f>SUM(E12:E14)</f>
        <v>46</v>
      </c>
      <c r="AB28">
        <f>ROUND(((AA28/$X28)*100),2)</f>
        <v>0.17</v>
      </c>
      <c r="AC28">
        <f>SUM(B12:B14)</f>
        <v>5464</v>
      </c>
      <c r="AD28">
        <f>ROUND(((AC28/$X28)*100),2)</f>
        <v>19.86</v>
      </c>
      <c r="AE28">
        <f>SUM(F12:F14)</f>
        <v>13662</v>
      </c>
      <c r="AF28">
        <f>ROUND(((AE28/$X28)*100),2)</f>
        <v>49.67</v>
      </c>
      <c r="AG28">
        <f>SUM(G12:G14)</f>
        <v>6501</v>
      </c>
      <c r="AH28">
        <f>ROUND(((AG28/$X28)*100),2)</f>
        <v>23.63</v>
      </c>
      <c r="AI28">
        <f>SUM(C12:C14)</f>
        <v>275</v>
      </c>
      <c r="AJ28">
        <f>ROUND(((AI28/$X28)*100),2)</f>
        <v>1</v>
      </c>
      <c r="AL28">
        <f>SUM(H18:H20)</f>
        <v>25410</v>
      </c>
      <c r="AM28">
        <f>SUM(D18:D20)</f>
        <v>1184</v>
      </c>
      <c r="AN28">
        <f>ROUND(((AM28/$AL28)*100),2)</f>
        <v>4.66</v>
      </c>
      <c r="AO28">
        <f>SUM(E18:E20)</f>
        <v>0</v>
      </c>
      <c r="AP28">
        <f>ROUND(((AO28/$AL28)*100),2)</f>
        <v>0</v>
      </c>
      <c r="AQ28">
        <f>SUM(B18:B20)</f>
        <v>2316</v>
      </c>
      <c r="AR28">
        <f>ROUND(((AQ28/$AL28)*100),2)</f>
        <v>9.11</v>
      </c>
      <c r="AS28">
        <f>SUM(F18:F20)</f>
        <v>13262</v>
      </c>
      <c r="AT28">
        <f>ROUND(((AS28/$AL28)*100),2)</f>
        <v>52.19</v>
      </c>
      <c r="AU28">
        <f>SUM(G18:G20)</f>
        <v>6771</v>
      </c>
      <c r="AV28">
        <f>ROUND(((AU28/$AL28)*100),2)</f>
        <v>26.65</v>
      </c>
      <c r="AW28">
        <f>SUM(C18:C21)</f>
        <v>1877</v>
      </c>
      <c r="AX28">
        <f>ROUND(((AW28/$AL28)*100),2)</f>
        <v>7.39</v>
      </c>
    </row>
    <row r="29" spans="1:50" ht="12.75">
      <c r="A29" t="s">
        <v>8</v>
      </c>
      <c r="J29">
        <f>Q22</f>
        <v>217786</v>
      </c>
      <c r="K29">
        <f>SUM(K27,K28)</f>
        <v>92013</v>
      </c>
      <c r="L29">
        <f>ROUND(((K29/$J29)*100),2)</f>
        <v>42.25</v>
      </c>
      <c r="M29">
        <f>SUM(M27,M28)</f>
        <v>642</v>
      </c>
      <c r="N29">
        <f>ROUND(((M29/$J29)*100),2)</f>
        <v>0.29</v>
      </c>
      <c r="O29">
        <f>SUM(O27,O28)</f>
        <v>18546</v>
      </c>
      <c r="P29">
        <f>ROUND(((O29/$J29)*100),2)</f>
        <v>8.52</v>
      </c>
      <c r="Q29">
        <f>SUM(Q27,Q28)</f>
        <v>74616</v>
      </c>
      <c r="R29">
        <f>ROUND(((Q29/$J29)*100),2)</f>
        <v>34.26</v>
      </c>
      <c r="S29">
        <f>SUM(S27,S28)</f>
        <v>28864</v>
      </c>
      <c r="T29">
        <f>ROUND(((S29/$J29)*100),2)</f>
        <v>13.25</v>
      </c>
      <c r="U29">
        <f>SUM(U27,U28)</f>
        <v>3105</v>
      </c>
      <c r="V29">
        <f>ROUND(((U29/$J29)*100),2)</f>
        <v>1.43</v>
      </c>
      <c r="X29">
        <f>SUM(Q12:Q14)</f>
        <v>57018</v>
      </c>
      <c r="Y29">
        <f>SUM(Y27,Y28)</f>
        <v>22959</v>
      </c>
      <c r="Z29">
        <f>ROUND(((Y29/$X29)*100),2)</f>
        <v>40.27</v>
      </c>
      <c r="AA29">
        <f>SUM(AA27,AA28)</f>
        <v>51</v>
      </c>
      <c r="AB29">
        <f>ROUND(((AA29/$X29)*100),2)</f>
        <v>0.09</v>
      </c>
      <c r="AC29">
        <f>SUM(AC27,AC28)</f>
        <v>6116</v>
      </c>
      <c r="AD29">
        <f>ROUND(((AC29/$X29)*100),2)</f>
        <v>10.73</v>
      </c>
      <c r="AE29">
        <f>SUM(AE27,AE28)</f>
        <v>20577</v>
      </c>
      <c r="AF29">
        <f>ROUND(((AE29/$X29)*100),2)</f>
        <v>36.09</v>
      </c>
      <c r="AG29">
        <f>SUM(AG27,AG28)</f>
        <v>7039</v>
      </c>
      <c r="AH29">
        <f>ROUND(((AG29/$X29)*100),2)</f>
        <v>12.35</v>
      </c>
      <c r="AI29">
        <f>SUM(AI27:AI28)</f>
        <v>276</v>
      </c>
      <c r="AJ29">
        <f>ROUND(((AI29/$X29)*100),2)</f>
        <v>0.48</v>
      </c>
      <c r="AL29">
        <f>SUM(Q18:Q20)</f>
        <v>52102</v>
      </c>
      <c r="AM29">
        <f>SUM(AM27,AM28)</f>
        <v>22938</v>
      </c>
      <c r="AN29">
        <f>ROUND(((AM29/$AL29)*100),2)</f>
        <v>44.03</v>
      </c>
      <c r="AO29">
        <f>SUM(AO27,AO28)</f>
        <v>7</v>
      </c>
      <c r="AP29">
        <f>ROUND(((AO29/$AL29)*100),2)</f>
        <v>0.01</v>
      </c>
      <c r="AQ29">
        <f>SUM(AQ27,AQ28)</f>
        <v>3586</v>
      </c>
      <c r="AR29">
        <f>ROUND(((AQ29/$AL29)*100),2)</f>
        <v>6.88</v>
      </c>
      <c r="AS29">
        <f>SUM(AS27,AS28)</f>
        <v>16590</v>
      </c>
      <c r="AT29">
        <f>ROUND(((AS29/$AL29)*100),2)</f>
        <v>31.84</v>
      </c>
      <c r="AU29">
        <f>SUM(AU27,AU28)</f>
        <v>7047</v>
      </c>
      <c r="AV29">
        <f>ROUND(((AU29/$AL29)*100),2)</f>
        <v>13.53</v>
      </c>
      <c r="AW29">
        <f>SUM(AW27:AW28)</f>
        <v>1934</v>
      </c>
      <c r="AX29">
        <f>ROUND(((AW29/$AL29)*100),2)</f>
        <v>3.71</v>
      </c>
    </row>
    <row r="31" spans="3:24" ht="12.75">
      <c r="C31" s="29"/>
      <c r="D31" s="29"/>
      <c r="E31" s="29"/>
      <c r="F31" s="29"/>
      <c r="G31" s="29"/>
      <c r="H31" s="29"/>
      <c r="J31" s="29" t="s">
        <v>32</v>
      </c>
      <c r="X31" s="29" t="s">
        <v>119</v>
      </c>
    </row>
    <row r="32" spans="1:36" ht="12.75">
      <c r="A32" t="s">
        <v>7</v>
      </c>
      <c r="J32">
        <f>SUM(P9:P11)</f>
        <v>24970</v>
      </c>
      <c r="K32">
        <f>SUM(O9:O11)</f>
        <v>18046</v>
      </c>
      <c r="L32">
        <f>ROUND(((K32/$J32)*100),2)</f>
        <v>72.27</v>
      </c>
      <c r="M32">
        <f>SUM(N9:N11)</f>
        <v>5</v>
      </c>
      <c r="N32">
        <f>ROUND(((M32/$J32)*100),2)</f>
        <v>0.02</v>
      </c>
      <c r="O32">
        <f>SUM(K9:K11)</f>
        <v>772</v>
      </c>
      <c r="P32">
        <f>ROUND(((O32/$J32)*100),2)</f>
        <v>3.09</v>
      </c>
      <c r="Q32">
        <f>SUM(M9:M11)</f>
        <v>5056</v>
      </c>
      <c r="R32">
        <f>ROUND(((Q32/$J32)*100),2)</f>
        <v>20.25</v>
      </c>
      <c r="S32">
        <f>SUM(L9:L11)</f>
        <v>1088</v>
      </c>
      <c r="T32">
        <f>ROUND(((S32/$J32)*100),2)</f>
        <v>4.36</v>
      </c>
      <c r="U32">
        <f>SUM(J9:J11)</f>
        <v>3</v>
      </c>
      <c r="V32">
        <f>ROUND(((U32/$J32)*100),2)</f>
        <v>0.01</v>
      </c>
      <c r="X32">
        <f>SUM(P15:P17)</f>
        <v>31172</v>
      </c>
      <c r="Y32">
        <f>SUM(O15:O17)</f>
        <v>25493</v>
      </c>
      <c r="Z32">
        <f>ROUND(((Y32/$X32)*100),2)</f>
        <v>81.78</v>
      </c>
      <c r="AA32">
        <f>SUM(N15:N17)</f>
        <v>10</v>
      </c>
      <c r="AB32">
        <f>ROUND(((AA32/$X32)*100),2)</f>
        <v>0.03</v>
      </c>
      <c r="AC32">
        <f>SUM(K15:K17)</f>
        <v>1038</v>
      </c>
      <c r="AD32">
        <f>ROUND(((AC32/$X32)*100),2)</f>
        <v>3.33</v>
      </c>
      <c r="AE32">
        <f>SUM(M15:M17)</f>
        <v>4285</v>
      </c>
      <c r="AF32">
        <f>ROUND(((AE32/$X32)*100),2)</f>
        <v>13.75</v>
      </c>
      <c r="AG32">
        <f>SUM(L15:L17)</f>
        <v>346</v>
      </c>
      <c r="AH32">
        <f>ROUND(((AG32/$X32)*100),2)</f>
        <v>1.11</v>
      </c>
      <c r="AI32">
        <f>SUM(J15:J17)</f>
        <v>0</v>
      </c>
      <c r="AJ32">
        <f>ROUND(((AI32/$X32)*100),2)</f>
        <v>0</v>
      </c>
    </row>
    <row r="33" spans="1:36" ht="12.75">
      <c r="A33" t="s">
        <v>6</v>
      </c>
      <c r="J33">
        <f>SUM(H9:H11)</f>
        <v>23904</v>
      </c>
      <c r="K33">
        <f>SUM(D9:D11)</f>
        <v>1309</v>
      </c>
      <c r="L33">
        <f>ROUND(((K33/$J33)*100),2)</f>
        <v>5.48</v>
      </c>
      <c r="M33">
        <f>SUM(E9:E11)</f>
        <v>566</v>
      </c>
      <c r="N33">
        <f>ROUND(((M33/$J33)*100),2)</f>
        <v>2.37</v>
      </c>
      <c r="O33">
        <f>SUM(B10:B11)</f>
        <v>3485</v>
      </c>
      <c r="P33">
        <f>ROUND(((O33/$J33)*100),2)</f>
        <v>14.58</v>
      </c>
      <c r="Q33">
        <f>SUM(F9:F11)</f>
        <v>11297</v>
      </c>
      <c r="R33">
        <f>ROUND(((Q33/$J33)*100),2)</f>
        <v>47.26</v>
      </c>
      <c r="S33">
        <f>SUM(G9:G11)</f>
        <v>5976</v>
      </c>
      <c r="T33">
        <f>ROUND(((S33/$J33)*100),2)</f>
        <v>25</v>
      </c>
      <c r="U33">
        <f>SUM(C10:C11)</f>
        <v>493</v>
      </c>
      <c r="V33">
        <f>ROUND(((U33/$J33)*100),2)</f>
        <v>2.06</v>
      </c>
      <c r="X33">
        <f>SUM(H15:H17)</f>
        <v>28620</v>
      </c>
      <c r="Y33">
        <f>SUM(D15:D17)</f>
        <v>1268</v>
      </c>
      <c r="Z33">
        <f>ROUND(((Y33/$X33)*100),2)</f>
        <v>4.43</v>
      </c>
      <c r="AA33">
        <f>SUM(E15:E17)</f>
        <v>3</v>
      </c>
      <c r="AB33">
        <f>ROUND(((AA33/$X33)*100),2)</f>
        <v>0.01</v>
      </c>
      <c r="AC33">
        <f>SUM(B15:B17)</f>
        <v>3012</v>
      </c>
      <c r="AD33">
        <f>ROUND(((AC33/$X33)*100),2)</f>
        <v>10.52</v>
      </c>
      <c r="AE33">
        <f>SUM(F15:F17)</f>
        <v>16811</v>
      </c>
      <c r="AF33">
        <f>ROUND(((AE33/$X33)*100),2)</f>
        <v>58.74</v>
      </c>
      <c r="AG33">
        <f>SUM(G15:G17)</f>
        <v>7368</v>
      </c>
      <c r="AH33">
        <f>ROUND(((AG33/$X33)*100),2)</f>
        <v>25.74</v>
      </c>
      <c r="AI33">
        <f>SUM(C15:C17)</f>
        <v>158</v>
      </c>
      <c r="AJ33">
        <f>ROUND(((AI33/$X33)*100),2)</f>
        <v>0.55</v>
      </c>
    </row>
    <row r="34" spans="1:61" ht="12.75">
      <c r="A34" t="s">
        <v>8</v>
      </c>
      <c r="J34">
        <f>SUM(Q9:Q11)</f>
        <v>48874</v>
      </c>
      <c r="K34">
        <f>SUM(K32,K33)</f>
        <v>19355</v>
      </c>
      <c r="L34">
        <f>ROUND(((K34/$J34)*100),2)</f>
        <v>39.6</v>
      </c>
      <c r="M34">
        <f>SUM(M32,M33)</f>
        <v>571</v>
      </c>
      <c r="N34">
        <f>ROUND(((M34/$J34)*100),2)</f>
        <v>1.17</v>
      </c>
      <c r="O34">
        <f>SUM(O32,O33)</f>
        <v>4257</v>
      </c>
      <c r="P34">
        <f>ROUND(((O34/$J34)*100),2)</f>
        <v>8.71</v>
      </c>
      <c r="Q34">
        <f>SUM(Q32,Q33)</f>
        <v>16353</v>
      </c>
      <c r="R34">
        <f>ROUND(((Q34/$J34)*100),2)</f>
        <v>33.46</v>
      </c>
      <c r="S34">
        <f>SUM(S32,S33)</f>
        <v>7064</v>
      </c>
      <c r="T34">
        <f>ROUND(((S34/$J34)*100),2)</f>
        <v>14.45</v>
      </c>
      <c r="U34">
        <f>SUM(U32,U33)</f>
        <v>496</v>
      </c>
      <c r="V34">
        <f>ROUND(((U34/$J34)*100),2)</f>
        <v>1.01</v>
      </c>
      <c r="X34">
        <f>SUM(Q15:Q17)</f>
        <v>59792</v>
      </c>
      <c r="Y34">
        <f>SUM(Y32,Y33)</f>
        <v>26761</v>
      </c>
      <c r="Z34">
        <f>ROUND(((Y34/$X34)*100),2)</f>
        <v>44.76</v>
      </c>
      <c r="AA34">
        <f>SUM(AA32,AA33)</f>
        <v>13</v>
      </c>
      <c r="AB34">
        <f>ROUND(((AA34/$X34)*100),2)</f>
        <v>0.02</v>
      </c>
      <c r="AC34">
        <f>SUM(AC32,AC33)</f>
        <v>4050</v>
      </c>
      <c r="AD34">
        <f>ROUND(((AC34/$X34)*100),2)</f>
        <v>6.77</v>
      </c>
      <c r="AE34">
        <f>SUM(AE32,AE33)</f>
        <v>21096</v>
      </c>
      <c r="AF34">
        <f>ROUND(((AE34/$X34)*100),2)</f>
        <v>35.28</v>
      </c>
      <c r="AG34">
        <f>SUM(AG32,AG33)</f>
        <v>7714</v>
      </c>
      <c r="AH34">
        <f>ROUND(((AG34/$X34)*100),2)</f>
        <v>12.9</v>
      </c>
      <c r="AI34">
        <f>SUM(AI32:AI33)</f>
        <v>158</v>
      </c>
      <c r="AJ34">
        <f>ROUND(((AI34/$X34)*100),2)</f>
        <v>0.26</v>
      </c>
      <c r="AU34" s="125"/>
      <c r="AW34" s="125"/>
      <c r="AY34" s="127"/>
      <c r="BA34" s="127"/>
      <c r="BC34" s="127"/>
      <c r="BE34" s="126"/>
      <c r="BG34" s="126"/>
      <c r="BI34" s="126"/>
    </row>
    <row r="36" spans="44:49" ht="12.75">
      <c r="AR36" s="3"/>
      <c r="AS36" s="128"/>
      <c r="AT36" s="3"/>
      <c r="AU36" s="3"/>
      <c r="AW36" s="3"/>
    </row>
    <row r="37" spans="3:33" ht="12.75">
      <c r="C37" t="s">
        <v>33</v>
      </c>
      <c r="D37" t="s">
        <v>86</v>
      </c>
      <c r="E37" t="s">
        <v>93</v>
      </c>
      <c r="F37" t="s">
        <v>34</v>
      </c>
      <c r="J37" t="s">
        <v>33</v>
      </c>
      <c r="K37" t="s">
        <v>86</v>
      </c>
      <c r="L37" t="s">
        <v>93</v>
      </c>
      <c r="M37" t="s">
        <v>34</v>
      </c>
      <c r="P37" t="s">
        <v>120</v>
      </c>
      <c r="Q37" t="s">
        <v>33</v>
      </c>
      <c r="R37" t="s">
        <v>86</v>
      </c>
      <c r="S37" t="s">
        <v>93</v>
      </c>
      <c r="T37" t="s">
        <v>34</v>
      </c>
      <c r="W37" t="s">
        <v>123</v>
      </c>
      <c r="X37" t="s">
        <v>33</v>
      </c>
      <c r="Y37" t="s">
        <v>86</v>
      </c>
      <c r="Z37" t="s">
        <v>93</v>
      </c>
      <c r="AA37" t="s">
        <v>34</v>
      </c>
      <c r="AC37" t="s">
        <v>127</v>
      </c>
      <c r="AD37" t="s">
        <v>33</v>
      </c>
      <c r="AE37" t="s">
        <v>86</v>
      </c>
      <c r="AF37" t="s">
        <v>93</v>
      </c>
      <c r="AG37" t="s">
        <v>34</v>
      </c>
    </row>
    <row r="38" spans="38:43" ht="12.75">
      <c r="AL38" s="29"/>
      <c r="AM38" s="29"/>
      <c r="AN38" s="29"/>
      <c r="AO38" s="29"/>
      <c r="AP38" s="29"/>
      <c r="AQ38" s="29"/>
    </row>
    <row r="39" spans="2:33" ht="12.75">
      <c r="B39">
        <f>SUM(C39:E39)</f>
        <v>85132</v>
      </c>
      <c r="C39">
        <f>SUM(S9:S20)</f>
        <v>37905</v>
      </c>
      <c r="D39">
        <f>SUM(T9:T20)</f>
        <v>41734</v>
      </c>
      <c r="E39">
        <f>SUM(U9:U20)</f>
        <v>5493</v>
      </c>
      <c r="F39">
        <f>SUM(V9:V20)</f>
        <v>15838</v>
      </c>
      <c r="H39">
        <f>SUM(J39:L39)</f>
        <v>17643</v>
      </c>
      <c r="J39">
        <f>SUM(S9:S11)</f>
        <v>8099</v>
      </c>
      <c r="K39">
        <f>SUM(T9:T11)</f>
        <v>8509</v>
      </c>
      <c r="L39">
        <f>SUM(U9:U11)</f>
        <v>1035</v>
      </c>
      <c r="M39">
        <f>SUM(V9:V11)</f>
        <v>3144</v>
      </c>
      <c r="P39">
        <f>SUM(Q39:S39)</f>
        <v>21014</v>
      </c>
      <c r="Q39">
        <f>SUM(S12:S14)</f>
        <v>9147</v>
      </c>
      <c r="R39">
        <f>SUM(T12:T14)</f>
        <v>10313</v>
      </c>
      <c r="S39">
        <f>SUM(U12:U14)</f>
        <v>1554</v>
      </c>
      <c r="T39">
        <f>SUM(V12:V14)</f>
        <v>3847</v>
      </c>
      <c r="W39">
        <f>SUM(X39:Z39)</f>
        <v>25047</v>
      </c>
      <c r="X39">
        <f>SUM(S15:S17)</f>
        <v>10856</v>
      </c>
      <c r="Y39">
        <f>SUM(T15:T17)</f>
        <v>12387</v>
      </c>
      <c r="Z39">
        <f>SUM(U15:U17)</f>
        <v>1804</v>
      </c>
      <c r="AA39">
        <f>SUM(V15:V17)</f>
        <v>4864</v>
      </c>
      <c r="AC39">
        <f>SUM(AD39:AF39)</f>
        <v>21428</v>
      </c>
      <c r="AD39">
        <f>SUM(S18:S20)</f>
        <v>9803</v>
      </c>
      <c r="AE39">
        <f>SUM(T18:T20)</f>
        <v>10525</v>
      </c>
      <c r="AF39">
        <f>SUM(U18:U20)</f>
        <v>1100</v>
      </c>
      <c r="AG39">
        <f>SUM(V18:V20)</f>
        <v>3983</v>
      </c>
    </row>
    <row r="40" spans="14:28" ht="12.75">
      <c r="N40" s="29"/>
      <c r="O40" s="29"/>
      <c r="U40" s="29"/>
      <c r="V40" s="29"/>
      <c r="AB40" s="163"/>
    </row>
    <row r="41" spans="3:33" ht="12.75">
      <c r="C41" s="80">
        <f>ROUND(((C39/$B39)*100),2)</f>
        <v>44.52</v>
      </c>
      <c r="D41" s="80">
        <f>ROUND(((D39/$B39)*100),2)</f>
        <v>49.02</v>
      </c>
      <c r="E41" s="80">
        <f>ROUND(((E39/$B39)*100),2)</f>
        <v>6.45</v>
      </c>
      <c r="F41" s="80">
        <f>ROUND(((F39/$B39)*100),2)</f>
        <v>18.6</v>
      </c>
      <c r="J41" s="80">
        <f>ROUND(((J39/$H39)*100),2)</f>
        <v>45.9</v>
      </c>
      <c r="K41" s="80">
        <f>ROUND(((K39/$H39)*100),2)</f>
        <v>48.23</v>
      </c>
      <c r="L41" s="80">
        <f>ROUND(((L39/$H39)*100),2)</f>
        <v>5.87</v>
      </c>
      <c r="M41" s="80">
        <f>ROUND(((M39/$H39)*100),2)</f>
        <v>17.82</v>
      </c>
      <c r="N41" s="79"/>
      <c r="O41" s="79"/>
      <c r="P41" s="29"/>
      <c r="Q41" s="80">
        <f>ROUND(((Q39/$P39)*100),2)</f>
        <v>43.53</v>
      </c>
      <c r="R41" s="80">
        <f>ROUND(((R39/$P39)*100),2)</f>
        <v>49.08</v>
      </c>
      <c r="S41" s="80">
        <f>ROUND(((S39/$P39)*100),2)</f>
        <v>7.4</v>
      </c>
      <c r="T41" s="80">
        <f>ROUND(((T39/$P39)*100),2)</f>
        <v>18.31</v>
      </c>
      <c r="U41" s="79"/>
      <c r="V41" s="79"/>
      <c r="W41" s="29"/>
      <c r="X41" s="80">
        <f>ROUND(((X39/$W39)*100),2)</f>
        <v>43.34</v>
      </c>
      <c r="Y41" s="80">
        <f>ROUND(((Y39/$W39)*100),2)</f>
        <v>49.46</v>
      </c>
      <c r="Z41" s="80">
        <f>ROUND(((Z39/$W39)*100),2)</f>
        <v>7.2</v>
      </c>
      <c r="AA41" s="80">
        <f>ROUND(((AA39/$W39)*100),2)</f>
        <v>19.42</v>
      </c>
      <c r="AB41" s="79"/>
      <c r="AC41" s="29"/>
      <c r="AD41" s="80">
        <f>ROUND(((AD39/$AC39)*100),2)</f>
        <v>45.75</v>
      </c>
      <c r="AE41" s="80">
        <f>ROUND(((AE39/$AC39)*100),2)</f>
        <v>49.12</v>
      </c>
      <c r="AF41" s="80">
        <f>ROUND(((AF39/$AC39)*100),2)</f>
        <v>5.13</v>
      </c>
      <c r="AG41" s="80">
        <f>ROUND(((AG39/$AC39)*100),2)</f>
        <v>18.59</v>
      </c>
    </row>
    <row r="42" spans="1:39" ht="12.75">
      <c r="A42" t="s">
        <v>114</v>
      </c>
      <c r="I42" s="79"/>
      <c r="L42" s="93" t="s">
        <v>32</v>
      </c>
      <c r="T42" s="93" t="s">
        <v>115</v>
      </c>
      <c r="Y42" s="29"/>
      <c r="Z42" s="93" t="s">
        <v>119</v>
      </c>
      <c r="AE42" s="29"/>
      <c r="AH42" s="93" t="s">
        <v>124</v>
      </c>
      <c r="AM42" s="29"/>
    </row>
    <row r="43" spans="3:43" ht="12.75">
      <c r="C43" s="29" t="s">
        <v>15</v>
      </c>
      <c r="D43" s="29" t="s">
        <v>16</v>
      </c>
      <c r="E43" s="29" t="s">
        <v>17</v>
      </c>
      <c r="F43" s="29" t="s">
        <v>18</v>
      </c>
      <c r="G43" s="29" t="s">
        <v>19</v>
      </c>
      <c r="H43" s="29" t="s">
        <v>20</v>
      </c>
      <c r="J43" s="29" t="s">
        <v>8</v>
      </c>
      <c r="L43" s="29" t="s">
        <v>15</v>
      </c>
      <c r="M43" s="29" t="s">
        <v>16</v>
      </c>
      <c r="N43" s="29" t="s">
        <v>17</v>
      </c>
      <c r="O43" s="29" t="s">
        <v>18</v>
      </c>
      <c r="P43" s="29" t="s">
        <v>19</v>
      </c>
      <c r="Q43" s="29" t="s">
        <v>20</v>
      </c>
      <c r="R43" s="29" t="s">
        <v>8</v>
      </c>
      <c r="T43" s="29" t="s">
        <v>15</v>
      </c>
      <c r="U43" s="29" t="s">
        <v>16</v>
      </c>
      <c r="V43" s="29" t="s">
        <v>17</v>
      </c>
      <c r="W43" s="29" t="s">
        <v>18</v>
      </c>
      <c r="X43" s="29" t="s">
        <v>19</v>
      </c>
      <c r="Y43" s="29" t="s">
        <v>20</v>
      </c>
      <c r="Z43" s="29" t="s">
        <v>15</v>
      </c>
      <c r="AA43" s="29" t="s">
        <v>16</v>
      </c>
      <c r="AB43" s="29" t="s">
        <v>17</v>
      </c>
      <c r="AC43" s="29" t="s">
        <v>18</v>
      </c>
      <c r="AD43" s="29" t="s">
        <v>19</v>
      </c>
      <c r="AE43" s="29" t="s">
        <v>20</v>
      </c>
      <c r="AF43" s="29" t="s">
        <v>8</v>
      </c>
      <c r="AG43" s="29"/>
      <c r="AH43" s="29" t="s">
        <v>15</v>
      </c>
      <c r="AI43" s="29" t="s">
        <v>16</v>
      </c>
      <c r="AJ43" s="29" t="s">
        <v>17</v>
      </c>
      <c r="AK43" s="29" t="s">
        <v>18</v>
      </c>
      <c r="AL43" s="29" t="s">
        <v>19</v>
      </c>
      <c r="AM43" s="29" t="s">
        <v>20</v>
      </c>
      <c r="AN43" s="29"/>
      <c r="AO43" s="29"/>
      <c r="AP43" s="29"/>
      <c r="AQ43" s="29"/>
    </row>
    <row r="44" spans="1:39" ht="12.75">
      <c r="A44" t="s">
        <v>7</v>
      </c>
      <c r="C44">
        <f>AV22</f>
        <v>6061</v>
      </c>
      <c r="D44">
        <f>AU22</f>
        <v>0</v>
      </c>
      <c r="E44">
        <f>AR22</f>
        <v>419</v>
      </c>
      <c r="F44">
        <f>AT22</f>
        <v>683</v>
      </c>
      <c r="G44">
        <f>AS22</f>
        <v>158</v>
      </c>
      <c r="H44">
        <f>AQ22</f>
        <v>0</v>
      </c>
      <c r="J44">
        <f>SUM(C44:H44)</f>
        <v>7321</v>
      </c>
      <c r="L44">
        <f>SUM(AV9:AV11)</f>
        <v>940</v>
      </c>
      <c r="M44">
        <f>SUM(AU9:AU11)</f>
        <v>0</v>
      </c>
      <c r="N44">
        <f>SUM(AR9:AR11)</f>
        <v>22</v>
      </c>
      <c r="O44">
        <f>SUM(AT9:AT11)</f>
        <v>155</v>
      </c>
      <c r="P44">
        <f>SUM(AS9:AS11)</f>
        <v>87</v>
      </c>
      <c r="Q44">
        <f>SUM(AQ9:AQ11)</f>
        <v>0</v>
      </c>
      <c r="R44">
        <f>SUM(L44:Q44)</f>
        <v>1204</v>
      </c>
      <c r="T44">
        <f>SUM(AV12:AV14)</f>
        <v>1720</v>
      </c>
      <c r="U44">
        <f>SUM(AU12:AU14)</f>
        <v>0</v>
      </c>
      <c r="V44">
        <f>SUM(AR12:AR14)</f>
        <v>123</v>
      </c>
      <c r="W44">
        <f>SUM(AT12:AT14)</f>
        <v>232</v>
      </c>
      <c r="X44">
        <f>SUM(AS12:AS14)</f>
        <v>42</v>
      </c>
      <c r="Y44">
        <f>SUM(AQ12:AQ14)</f>
        <v>0</v>
      </c>
      <c r="Z44">
        <f>SUM(AU15:AU17)</f>
        <v>0</v>
      </c>
      <c r="AA44">
        <f>SUM(AT15:AT17)</f>
        <v>186</v>
      </c>
      <c r="AB44">
        <f>SUM(AQ15:AQ17)</f>
        <v>0</v>
      </c>
      <c r="AC44">
        <f>SUM(AS15:AS17)</f>
        <v>18</v>
      </c>
      <c r="AD44">
        <f>SUM(AR15:AR17)</f>
        <v>184</v>
      </c>
      <c r="AE44">
        <f>SUM(AP14:AP17)</f>
        <v>0</v>
      </c>
      <c r="AF44">
        <f>SUM(Z44:AE44)</f>
        <v>388</v>
      </c>
      <c r="AH44">
        <f>SUM(AV18:AV20)</f>
        <v>1148</v>
      </c>
      <c r="AI44">
        <f>SUM(AU18:AU20)</f>
        <v>0</v>
      </c>
      <c r="AJ44">
        <f>SUM(AR18:AR20)</f>
        <v>90</v>
      </c>
      <c r="AK44">
        <f>SUM(AT18:AT20)</f>
        <v>110</v>
      </c>
      <c r="AL44">
        <f>SUM(AS18:AS20)</f>
        <v>11</v>
      </c>
      <c r="AM44">
        <f>SUM(AQ17:AQ20)</f>
        <v>0</v>
      </c>
    </row>
    <row r="45" spans="1:39" ht="12.75">
      <c r="A45" t="s">
        <v>6</v>
      </c>
      <c r="C45">
        <f>AK22</f>
        <v>30</v>
      </c>
      <c r="D45">
        <f>AL22</f>
        <v>31</v>
      </c>
      <c r="E45">
        <f>AI22</f>
        <v>251</v>
      </c>
      <c r="F45">
        <f>AM22</f>
        <v>1935</v>
      </c>
      <c r="G45">
        <f>AN22</f>
        <v>222</v>
      </c>
      <c r="H45">
        <f>AJ22</f>
        <v>70</v>
      </c>
      <c r="J45">
        <f>SUM(C45:H45)</f>
        <v>2539</v>
      </c>
      <c r="L45">
        <f>SUM(AK9:AK11)</f>
        <v>1</v>
      </c>
      <c r="M45">
        <f>SUM(AL9:AL11)</f>
        <v>31</v>
      </c>
      <c r="N45">
        <f>SUM(AI9:AI11)</f>
        <v>88</v>
      </c>
      <c r="O45">
        <f>SUM(AM9:AM11)</f>
        <v>410</v>
      </c>
      <c r="P45">
        <f>SUM(AN9:AN11)</f>
        <v>66</v>
      </c>
      <c r="Q45">
        <f>SUM(AJ9:AJ11)</f>
        <v>8</v>
      </c>
      <c r="R45">
        <f>SUM(L45:Q45)</f>
        <v>604</v>
      </c>
      <c r="T45">
        <f>SUM(AK12:AK14)</f>
        <v>0</v>
      </c>
      <c r="U45">
        <f>SUM(AL11:AL14)</f>
        <v>13</v>
      </c>
      <c r="V45">
        <f>SUM(AI12:AI14)</f>
        <v>65</v>
      </c>
      <c r="W45">
        <f>SUM(AM12:AM14)</f>
        <v>438</v>
      </c>
      <c r="X45">
        <f>SUM(AN12:AN14)</f>
        <v>51</v>
      </c>
      <c r="Y45">
        <f>SUM(AJ12:AJ14)</f>
        <v>0</v>
      </c>
      <c r="Z45">
        <f>SUM(AJ15:AJ17)</f>
        <v>2</v>
      </c>
      <c r="AA45">
        <f>SUM(AH15:AH17)</f>
        <v>0</v>
      </c>
      <c r="AB45">
        <f>SUM(AH15:AH17)</f>
        <v>0</v>
      </c>
      <c r="AC45">
        <f>SUM(AL15:AL17)</f>
        <v>0</v>
      </c>
      <c r="AD45">
        <f>SUM(AT15:AT17)</f>
        <v>186</v>
      </c>
      <c r="AE45">
        <f>SUM(AI15:AI17)</f>
        <v>39</v>
      </c>
      <c r="AF45">
        <f>SUM(Z45:AE45)</f>
        <v>227</v>
      </c>
      <c r="AH45">
        <f>SUM(AK18:AK20)</f>
        <v>14</v>
      </c>
      <c r="AI45">
        <f>SUM(AI18:AI20)</f>
        <v>59</v>
      </c>
      <c r="AJ45">
        <f>SUM(AI18:AI20)</f>
        <v>59</v>
      </c>
      <c r="AK45">
        <f>SUM(AM18:AM20)</f>
        <v>487</v>
      </c>
      <c r="AL45">
        <f>SUM(AU18:AU20)</f>
        <v>0</v>
      </c>
      <c r="AM45">
        <f>SUM(AJ18:AJ20)</f>
        <v>60</v>
      </c>
    </row>
    <row r="46" spans="1:39" ht="12.75">
      <c r="A46" t="s">
        <v>8</v>
      </c>
      <c r="C46">
        <f aca="true" t="shared" si="13" ref="C46:H46">SUM(C44:C45)</f>
        <v>6091</v>
      </c>
      <c r="D46">
        <f t="shared" si="13"/>
        <v>31</v>
      </c>
      <c r="E46">
        <f t="shared" si="13"/>
        <v>670</v>
      </c>
      <c r="F46">
        <f t="shared" si="13"/>
        <v>2618</v>
      </c>
      <c r="G46">
        <f t="shared" si="13"/>
        <v>380</v>
      </c>
      <c r="H46">
        <f t="shared" si="13"/>
        <v>70</v>
      </c>
      <c r="J46">
        <f>SUM(C46:H46)</f>
        <v>9860</v>
      </c>
      <c r="L46">
        <f aca="true" t="shared" si="14" ref="L46:Q46">SUM(L44:L45)</f>
        <v>941</v>
      </c>
      <c r="M46">
        <f t="shared" si="14"/>
        <v>31</v>
      </c>
      <c r="N46">
        <f t="shared" si="14"/>
        <v>110</v>
      </c>
      <c r="O46">
        <f t="shared" si="14"/>
        <v>565</v>
      </c>
      <c r="P46">
        <f t="shared" si="14"/>
        <v>153</v>
      </c>
      <c r="Q46">
        <f t="shared" si="14"/>
        <v>8</v>
      </c>
      <c r="R46">
        <f>SUM(L46:Q46)</f>
        <v>1808</v>
      </c>
      <c r="T46">
        <f aca="true" t="shared" si="15" ref="T46:AE46">SUM(T44:T45)</f>
        <v>1720</v>
      </c>
      <c r="U46">
        <f t="shared" si="15"/>
        <v>13</v>
      </c>
      <c r="V46">
        <f t="shared" si="15"/>
        <v>188</v>
      </c>
      <c r="W46">
        <f t="shared" si="15"/>
        <v>670</v>
      </c>
      <c r="X46">
        <f t="shared" si="15"/>
        <v>93</v>
      </c>
      <c r="Y46">
        <f t="shared" si="15"/>
        <v>0</v>
      </c>
      <c r="Z46">
        <f t="shared" si="15"/>
        <v>2</v>
      </c>
      <c r="AA46">
        <f t="shared" si="15"/>
        <v>186</v>
      </c>
      <c r="AB46">
        <f t="shared" si="15"/>
        <v>0</v>
      </c>
      <c r="AC46">
        <f t="shared" si="15"/>
        <v>18</v>
      </c>
      <c r="AD46">
        <f t="shared" si="15"/>
        <v>370</v>
      </c>
      <c r="AE46">
        <f t="shared" si="15"/>
        <v>39</v>
      </c>
      <c r="AF46">
        <f>SUM(Z46:AE46)</f>
        <v>615</v>
      </c>
      <c r="AH46">
        <f aca="true" t="shared" si="16" ref="AH46:AM46">SUM(AH44:AH45)</f>
        <v>1162</v>
      </c>
      <c r="AI46">
        <f t="shared" si="16"/>
        <v>59</v>
      </c>
      <c r="AJ46">
        <f t="shared" si="16"/>
        <v>149</v>
      </c>
      <c r="AK46">
        <f t="shared" si="16"/>
        <v>597</v>
      </c>
      <c r="AL46">
        <f t="shared" si="16"/>
        <v>11</v>
      </c>
      <c r="AM46">
        <f t="shared" si="16"/>
        <v>60</v>
      </c>
    </row>
    <row r="48" spans="2:15" ht="12.75">
      <c r="B48" s="35"/>
      <c r="C48" s="35"/>
      <c r="D48" s="35"/>
      <c r="E48" s="35"/>
      <c r="F48" s="35"/>
      <c r="G48" s="35"/>
      <c r="I48" s="79"/>
      <c r="J48" s="35"/>
      <c r="K48" s="35"/>
      <c r="L48" s="35"/>
      <c r="M48" s="35"/>
      <c r="N48" s="35"/>
      <c r="O48" s="35"/>
    </row>
    <row r="49" spans="2:15" ht="12.7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 ht="12.7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7" ht="12.7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35"/>
      <c r="Q51" s="35"/>
    </row>
    <row r="52" spans="2:15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2:42" ht="12.7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3" ht="12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AQ54" s="3"/>
    </row>
    <row r="55" spans="2:15" ht="12.7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N43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2" width="7.00390625" style="0" customWidth="1"/>
    <col min="3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52" max="52" width="8.28125" style="0" customWidth="1"/>
    <col min="53" max="53" width="7.28125" style="0" customWidth="1"/>
    <col min="54" max="54" width="6.8515625" style="0" customWidth="1"/>
    <col min="55" max="55" width="7.57421875" style="0" customWidth="1"/>
    <col min="56" max="56" width="6.421875" style="0" customWidth="1"/>
    <col min="57" max="57" width="7.421875" style="0" customWidth="1"/>
    <col min="58" max="58" width="6.7109375" style="0" customWidth="1"/>
    <col min="59" max="59" width="7.421875" style="0" customWidth="1"/>
    <col min="60" max="60" width="7.7109375" style="0" customWidth="1"/>
    <col min="61" max="61" width="7.00390625" style="0" customWidth="1"/>
  </cols>
  <sheetData>
    <row r="2" ht="18">
      <c r="A2" s="13" t="s">
        <v>110</v>
      </c>
    </row>
    <row r="5" spans="1:66" ht="15.75">
      <c r="A5" s="3"/>
      <c r="B5" s="15" t="s">
        <v>11</v>
      </c>
      <c r="C5" s="16"/>
      <c r="D5" s="16"/>
      <c r="E5" s="16"/>
      <c r="F5" s="16"/>
      <c r="G5" s="16"/>
      <c r="H5" s="16"/>
      <c r="I5" s="27"/>
      <c r="J5" s="16"/>
      <c r="K5" s="16"/>
      <c r="L5" s="16"/>
      <c r="M5" s="16"/>
      <c r="N5" s="16"/>
      <c r="O5" s="16"/>
      <c r="P5" s="16"/>
      <c r="Q5" s="16"/>
      <c r="BH5" t="s">
        <v>6</v>
      </c>
      <c r="BK5" t="s">
        <v>7</v>
      </c>
      <c r="BN5" t="s">
        <v>99</v>
      </c>
    </row>
    <row r="6" spans="1:66" ht="12.75">
      <c r="A6" s="16"/>
      <c r="B6" s="26" t="s">
        <v>6</v>
      </c>
      <c r="C6" s="18"/>
      <c r="D6" s="18"/>
      <c r="E6" s="18"/>
      <c r="F6" s="19"/>
      <c r="G6" s="19"/>
      <c r="H6" s="17" t="s">
        <v>8</v>
      </c>
      <c r="I6" s="20"/>
      <c r="J6" s="26" t="s">
        <v>7</v>
      </c>
      <c r="K6" s="19"/>
      <c r="L6" s="19"/>
      <c r="M6" s="19"/>
      <c r="N6" s="18"/>
      <c r="O6" s="19"/>
      <c r="P6" s="17" t="s">
        <v>8</v>
      </c>
      <c r="Q6" s="21" t="s">
        <v>8</v>
      </c>
      <c r="S6" s="77" t="s">
        <v>31</v>
      </c>
      <c r="T6" s="77" t="s">
        <v>86</v>
      </c>
      <c r="U6" t="s">
        <v>93</v>
      </c>
      <c r="V6" t="s">
        <v>34</v>
      </c>
      <c r="X6" s="29"/>
      <c r="Y6" s="93"/>
      <c r="Z6" s="125" t="s">
        <v>96</v>
      </c>
      <c r="AA6" s="125" t="s">
        <v>96</v>
      </c>
      <c r="AB6" s="93"/>
      <c r="AC6" s="93"/>
      <c r="AD6" s="93"/>
      <c r="AE6" s="93"/>
      <c r="AF6" s="93"/>
      <c r="AG6" s="93" t="s">
        <v>102</v>
      </c>
      <c r="BD6" s="93" t="s">
        <v>102</v>
      </c>
      <c r="BI6" s="93" t="s">
        <v>77</v>
      </c>
      <c r="BL6" s="93" t="s">
        <v>79</v>
      </c>
      <c r="BN6" s="93" t="s">
        <v>79</v>
      </c>
    </row>
    <row r="7" spans="1:63" ht="12.75">
      <c r="A7" s="16"/>
      <c r="B7" s="17" t="s">
        <v>83</v>
      </c>
      <c r="C7" s="18">
        <v>19</v>
      </c>
      <c r="D7" s="18" t="s">
        <v>1</v>
      </c>
      <c r="E7" s="18" t="s">
        <v>2</v>
      </c>
      <c r="F7" s="18" t="s">
        <v>3</v>
      </c>
      <c r="G7" s="18" t="s">
        <v>4</v>
      </c>
      <c r="H7" s="22" t="s">
        <v>6</v>
      </c>
      <c r="I7" s="23"/>
      <c r="J7" s="17" t="s">
        <v>83</v>
      </c>
      <c r="K7" s="18">
        <v>19</v>
      </c>
      <c r="L7" s="18" t="s">
        <v>1</v>
      </c>
      <c r="M7" s="18" t="s">
        <v>2</v>
      </c>
      <c r="N7" s="24" t="s">
        <v>3</v>
      </c>
      <c r="O7" s="18" t="s">
        <v>4</v>
      </c>
      <c r="P7" s="22" t="s">
        <v>7</v>
      </c>
      <c r="Q7" s="25" t="s">
        <v>9</v>
      </c>
      <c r="X7" s="125" t="s">
        <v>94</v>
      </c>
      <c r="Y7" s="125" t="s">
        <v>86</v>
      </c>
      <c r="Z7" s="125" t="s">
        <v>97</v>
      </c>
      <c r="AA7" s="125" t="s">
        <v>98</v>
      </c>
      <c r="AB7" s="127" t="s">
        <v>62</v>
      </c>
      <c r="AC7" s="127" t="s">
        <v>63</v>
      </c>
      <c r="AD7" s="127" t="s">
        <v>64</v>
      </c>
      <c r="AE7" s="126" t="s">
        <v>61</v>
      </c>
      <c r="AF7" s="126" t="s">
        <v>58</v>
      </c>
      <c r="AG7" s="126" t="s">
        <v>35</v>
      </c>
      <c r="AI7" s="125" t="s">
        <v>96</v>
      </c>
      <c r="AL7" s="125" t="s">
        <v>96</v>
      </c>
      <c r="AM7" s="126" t="s">
        <v>59</v>
      </c>
      <c r="AN7" s="126" t="s">
        <v>60</v>
      </c>
      <c r="AO7" s="127" t="s">
        <v>62</v>
      </c>
      <c r="AP7" s="126" t="s">
        <v>59</v>
      </c>
      <c r="AQ7" s="126" t="s">
        <v>60</v>
      </c>
      <c r="AR7" s="127" t="s">
        <v>63</v>
      </c>
      <c r="AS7" s="126" t="s">
        <v>59</v>
      </c>
      <c r="AT7" s="126" t="s">
        <v>60</v>
      </c>
      <c r="AU7" s="127" t="s">
        <v>64</v>
      </c>
      <c r="AV7" s="126" t="s">
        <v>59</v>
      </c>
      <c r="AW7" s="126" t="s">
        <v>60</v>
      </c>
      <c r="AX7" s="126" t="s">
        <v>61</v>
      </c>
      <c r="AY7" s="126" t="s">
        <v>59</v>
      </c>
      <c r="AZ7" s="126" t="s">
        <v>60</v>
      </c>
      <c r="BA7" s="126" t="s">
        <v>58</v>
      </c>
      <c r="BB7" s="126" t="s">
        <v>59</v>
      </c>
      <c r="BC7" s="126" t="s">
        <v>60</v>
      </c>
      <c r="BD7" s="126" t="s">
        <v>35</v>
      </c>
      <c r="BE7" s="126" t="s">
        <v>59</v>
      </c>
      <c r="BF7" s="126" t="s">
        <v>60</v>
      </c>
      <c r="BH7" s="126" t="s">
        <v>76</v>
      </c>
      <c r="BK7" s="93" t="s">
        <v>78</v>
      </c>
    </row>
    <row r="8" spans="2:38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3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125" t="s">
        <v>97</v>
      </c>
      <c r="AJ8" s="126" t="s">
        <v>59</v>
      </c>
      <c r="AK8" s="126" t="s">
        <v>60</v>
      </c>
      <c r="AL8" s="125" t="s">
        <v>98</v>
      </c>
    </row>
    <row r="9" spans="1:66" ht="12.75">
      <c r="A9" t="s">
        <v>38</v>
      </c>
      <c r="B9">
        <v>43</v>
      </c>
      <c r="C9">
        <v>44</v>
      </c>
      <c r="D9">
        <v>0</v>
      </c>
      <c r="E9">
        <v>0</v>
      </c>
      <c r="F9">
        <v>170</v>
      </c>
      <c r="G9">
        <v>457</v>
      </c>
      <c r="H9">
        <f>SUM(B9:G9)</f>
        <v>714</v>
      </c>
      <c r="I9" s="34" t="s">
        <v>5</v>
      </c>
      <c r="J9">
        <v>0</v>
      </c>
      <c r="K9">
        <v>152</v>
      </c>
      <c r="L9">
        <v>3</v>
      </c>
      <c r="M9">
        <v>3</v>
      </c>
      <c r="N9">
        <v>10</v>
      </c>
      <c r="O9">
        <v>253</v>
      </c>
      <c r="P9">
        <v>421</v>
      </c>
      <c r="Q9">
        <f>H9+P9</f>
        <v>1135</v>
      </c>
      <c r="S9">
        <v>195</v>
      </c>
      <c r="T9">
        <v>1</v>
      </c>
      <c r="U9">
        <v>50</v>
      </c>
      <c r="V9">
        <v>101</v>
      </c>
      <c r="X9" s="152">
        <v>195</v>
      </c>
      <c r="Y9" s="157">
        <v>1</v>
      </c>
      <c r="Z9" s="157">
        <v>47</v>
      </c>
      <c r="AA9" s="157">
        <v>50</v>
      </c>
      <c r="AB9" s="157">
        <v>43</v>
      </c>
      <c r="AC9" s="157">
        <v>19</v>
      </c>
      <c r="AD9" s="157">
        <v>32</v>
      </c>
      <c r="AE9" s="157">
        <v>54</v>
      </c>
      <c r="AF9" s="157">
        <v>1</v>
      </c>
      <c r="AG9" s="157">
        <v>0</v>
      </c>
      <c r="AI9">
        <v>47</v>
      </c>
      <c r="AJ9">
        <v>2</v>
      </c>
      <c r="AK9">
        <v>45</v>
      </c>
      <c r="AL9">
        <v>50</v>
      </c>
      <c r="AM9">
        <v>50</v>
      </c>
      <c r="AN9">
        <v>0</v>
      </c>
      <c r="AO9">
        <v>43</v>
      </c>
      <c r="AP9">
        <v>22</v>
      </c>
      <c r="AQ9">
        <v>21</v>
      </c>
      <c r="AR9">
        <v>19</v>
      </c>
      <c r="AS9">
        <v>19</v>
      </c>
      <c r="AT9">
        <v>0</v>
      </c>
      <c r="AU9">
        <v>32</v>
      </c>
      <c r="AV9">
        <v>13</v>
      </c>
      <c r="AW9">
        <v>19</v>
      </c>
      <c r="AX9">
        <v>54</v>
      </c>
      <c r="AY9">
        <v>18</v>
      </c>
      <c r="AZ9">
        <v>36</v>
      </c>
      <c r="BA9">
        <v>1</v>
      </c>
      <c r="BB9">
        <v>0</v>
      </c>
      <c r="BC9">
        <v>1</v>
      </c>
      <c r="BD9">
        <v>0</v>
      </c>
      <c r="BE9">
        <v>0</v>
      </c>
      <c r="BF9">
        <v>0</v>
      </c>
      <c r="BH9">
        <v>220</v>
      </c>
      <c r="BI9">
        <f aca="true" t="shared" si="0" ref="BI9:BI20">BH9+H9</f>
        <v>934</v>
      </c>
      <c r="BK9">
        <v>367</v>
      </c>
      <c r="BL9">
        <f aca="true" t="shared" si="1" ref="BL9:BL20">BK9+P9</f>
        <v>788</v>
      </c>
      <c r="BN9">
        <f>BI9+BL9</f>
        <v>1722</v>
      </c>
    </row>
    <row r="10" spans="1:66" ht="12.75">
      <c r="A10" t="s">
        <v>39</v>
      </c>
      <c r="B10">
        <v>272</v>
      </c>
      <c r="C10">
        <v>28</v>
      </c>
      <c r="D10">
        <v>1</v>
      </c>
      <c r="E10">
        <v>52</v>
      </c>
      <c r="F10">
        <v>118</v>
      </c>
      <c r="G10">
        <v>247</v>
      </c>
      <c r="H10">
        <f>SUM(B10:G10)</f>
        <v>718</v>
      </c>
      <c r="I10" s="34" t="s">
        <v>5</v>
      </c>
      <c r="J10">
        <v>0</v>
      </c>
      <c r="K10">
        <v>74</v>
      </c>
      <c r="L10">
        <v>154</v>
      </c>
      <c r="M10">
        <v>18</v>
      </c>
      <c r="N10">
        <v>5</v>
      </c>
      <c r="O10">
        <v>119</v>
      </c>
      <c r="P10">
        <v>370</v>
      </c>
      <c r="Q10">
        <f>H10+P10</f>
        <v>1088</v>
      </c>
      <c r="S10">
        <v>88</v>
      </c>
      <c r="T10">
        <v>2</v>
      </c>
      <c r="U10">
        <v>19</v>
      </c>
      <c r="V10">
        <v>42</v>
      </c>
      <c r="X10">
        <v>88</v>
      </c>
      <c r="Y10">
        <v>2</v>
      </c>
      <c r="Z10">
        <v>27</v>
      </c>
      <c r="AA10">
        <v>19</v>
      </c>
      <c r="AB10">
        <v>22</v>
      </c>
      <c r="AC10">
        <v>9</v>
      </c>
      <c r="AD10">
        <v>15</v>
      </c>
      <c r="AE10">
        <v>15</v>
      </c>
      <c r="AF10">
        <v>0</v>
      </c>
      <c r="AG10">
        <v>2</v>
      </c>
      <c r="AI10">
        <v>27</v>
      </c>
      <c r="AJ10">
        <v>1</v>
      </c>
      <c r="AK10">
        <v>26</v>
      </c>
      <c r="AL10">
        <v>19</v>
      </c>
      <c r="AM10">
        <v>19</v>
      </c>
      <c r="AN10">
        <v>0</v>
      </c>
      <c r="AO10">
        <v>22</v>
      </c>
      <c r="AP10">
        <v>11</v>
      </c>
      <c r="AQ10">
        <v>11</v>
      </c>
      <c r="AR10">
        <v>9</v>
      </c>
      <c r="AS10">
        <v>9</v>
      </c>
      <c r="AT10">
        <v>0</v>
      </c>
      <c r="AU10">
        <v>15</v>
      </c>
      <c r="AV10">
        <v>7</v>
      </c>
      <c r="AW10">
        <v>8</v>
      </c>
      <c r="AX10">
        <v>15</v>
      </c>
      <c r="AY10">
        <v>3</v>
      </c>
      <c r="AZ10">
        <v>12</v>
      </c>
      <c r="BA10">
        <v>0</v>
      </c>
      <c r="BB10">
        <v>0</v>
      </c>
      <c r="BC10">
        <v>0</v>
      </c>
      <c r="BD10">
        <v>2</v>
      </c>
      <c r="BE10">
        <v>2</v>
      </c>
      <c r="BF10">
        <v>1</v>
      </c>
      <c r="BH10">
        <v>196</v>
      </c>
      <c r="BI10">
        <f t="shared" si="0"/>
        <v>914</v>
      </c>
      <c r="BK10">
        <v>387</v>
      </c>
      <c r="BL10">
        <f t="shared" si="1"/>
        <v>757</v>
      </c>
      <c r="BN10">
        <f aca="true" t="shared" si="2" ref="BN10:BN20">BI10+BL10</f>
        <v>1671</v>
      </c>
    </row>
    <row r="11" spans="1:66" ht="12.75">
      <c r="A11" t="s">
        <v>40</v>
      </c>
      <c r="B11">
        <v>65</v>
      </c>
      <c r="C11">
        <v>71</v>
      </c>
      <c r="D11">
        <v>0</v>
      </c>
      <c r="E11">
        <v>67</v>
      </c>
      <c r="F11">
        <v>213</v>
      </c>
      <c r="G11">
        <v>429</v>
      </c>
      <c r="H11">
        <f>SUM(B11:G11)</f>
        <v>845</v>
      </c>
      <c r="I11" s="34">
        <v>234</v>
      </c>
      <c r="J11">
        <v>0</v>
      </c>
      <c r="K11">
        <v>143</v>
      </c>
      <c r="L11">
        <v>36</v>
      </c>
      <c r="M11">
        <v>19</v>
      </c>
      <c r="N11">
        <v>10</v>
      </c>
      <c r="O11">
        <v>207</v>
      </c>
      <c r="P11">
        <f>SUM(J11:O11)</f>
        <v>415</v>
      </c>
      <c r="Q11">
        <f>H11+P11</f>
        <v>1260</v>
      </c>
      <c r="S11">
        <v>158</v>
      </c>
      <c r="T11">
        <v>2</v>
      </c>
      <c r="U11">
        <v>39</v>
      </c>
      <c r="V11">
        <v>83</v>
      </c>
      <c r="X11">
        <v>158</v>
      </c>
      <c r="Y11">
        <v>2</v>
      </c>
      <c r="Z11">
        <v>48</v>
      </c>
      <c r="AA11">
        <v>39</v>
      </c>
      <c r="AB11">
        <v>33</v>
      </c>
      <c r="AC11">
        <v>17</v>
      </c>
      <c r="AD11">
        <v>25</v>
      </c>
      <c r="AE11">
        <v>35</v>
      </c>
      <c r="AF11">
        <v>0</v>
      </c>
      <c r="AG11">
        <v>2</v>
      </c>
      <c r="AI11">
        <v>48</v>
      </c>
      <c r="AJ11">
        <v>2</v>
      </c>
      <c r="AK11">
        <v>46</v>
      </c>
      <c r="AL11">
        <v>39</v>
      </c>
      <c r="AM11">
        <v>39</v>
      </c>
      <c r="AN11">
        <v>0</v>
      </c>
      <c r="AO11">
        <v>33</v>
      </c>
      <c r="AP11">
        <v>15</v>
      </c>
      <c r="AQ11">
        <v>18</v>
      </c>
      <c r="AR11">
        <v>17</v>
      </c>
      <c r="AS11">
        <v>17</v>
      </c>
      <c r="AT11">
        <v>0</v>
      </c>
      <c r="AU11">
        <v>25</v>
      </c>
      <c r="AV11">
        <v>12</v>
      </c>
      <c r="AW11">
        <v>13</v>
      </c>
      <c r="AX11">
        <v>35</v>
      </c>
      <c r="AY11">
        <v>9</v>
      </c>
      <c r="AZ11">
        <v>26</v>
      </c>
      <c r="BA11">
        <v>0</v>
      </c>
      <c r="BB11">
        <v>0</v>
      </c>
      <c r="BC11">
        <v>0</v>
      </c>
      <c r="BD11">
        <v>2</v>
      </c>
      <c r="BE11">
        <v>2</v>
      </c>
      <c r="BF11">
        <v>0</v>
      </c>
      <c r="BH11">
        <v>188</v>
      </c>
      <c r="BI11">
        <f t="shared" si="0"/>
        <v>1033</v>
      </c>
      <c r="BK11">
        <v>450</v>
      </c>
      <c r="BL11">
        <f t="shared" si="1"/>
        <v>865</v>
      </c>
      <c r="BN11">
        <f t="shared" si="2"/>
        <v>1898</v>
      </c>
    </row>
    <row r="12" spans="1:66" ht="12.75">
      <c r="A12" t="s">
        <v>41</v>
      </c>
      <c r="B12">
        <v>43</v>
      </c>
      <c r="C12">
        <v>75</v>
      </c>
      <c r="D12">
        <v>0</v>
      </c>
      <c r="E12">
        <v>0</v>
      </c>
      <c r="F12">
        <v>250</v>
      </c>
      <c r="G12">
        <v>583</v>
      </c>
      <c r="H12">
        <f aca="true" t="shared" si="3" ref="H12:H20">SUM(B12:G12)</f>
        <v>951</v>
      </c>
      <c r="I12" s="34" t="s">
        <v>5</v>
      </c>
      <c r="J12">
        <v>0</v>
      </c>
      <c r="K12">
        <v>146</v>
      </c>
      <c r="L12">
        <v>3</v>
      </c>
      <c r="M12">
        <v>8</v>
      </c>
      <c r="N12">
        <v>12</v>
      </c>
      <c r="O12">
        <v>238</v>
      </c>
      <c r="P12">
        <f>SUM(J12:O12)</f>
        <v>407</v>
      </c>
      <c r="Q12">
        <f>H12+P12</f>
        <v>1358</v>
      </c>
      <c r="S12">
        <v>177</v>
      </c>
      <c r="T12">
        <v>2</v>
      </c>
      <c r="U12">
        <v>52</v>
      </c>
      <c r="V12">
        <v>92</v>
      </c>
      <c r="X12">
        <v>177</v>
      </c>
      <c r="Y12">
        <v>2</v>
      </c>
      <c r="Z12">
        <v>55</v>
      </c>
      <c r="AA12">
        <v>52</v>
      </c>
      <c r="AB12">
        <v>39</v>
      </c>
      <c r="AC12">
        <v>16</v>
      </c>
      <c r="AD12">
        <v>30</v>
      </c>
      <c r="AE12">
        <v>37</v>
      </c>
      <c r="AF12">
        <v>0</v>
      </c>
      <c r="AG12">
        <v>2</v>
      </c>
      <c r="AI12">
        <v>55</v>
      </c>
      <c r="AJ12">
        <v>2</v>
      </c>
      <c r="AK12">
        <v>53</v>
      </c>
      <c r="AL12">
        <v>52</v>
      </c>
      <c r="AM12">
        <v>52</v>
      </c>
      <c r="AN12">
        <v>0</v>
      </c>
      <c r="AO12">
        <v>39</v>
      </c>
      <c r="AP12">
        <v>20</v>
      </c>
      <c r="AQ12">
        <v>19</v>
      </c>
      <c r="AR12">
        <v>16</v>
      </c>
      <c r="AS12">
        <v>16</v>
      </c>
      <c r="AT12">
        <v>0</v>
      </c>
      <c r="AU12">
        <v>30</v>
      </c>
      <c r="AV12">
        <v>10</v>
      </c>
      <c r="AW12">
        <v>20</v>
      </c>
      <c r="AX12">
        <v>37</v>
      </c>
      <c r="AY12">
        <v>10</v>
      </c>
      <c r="AZ12">
        <v>27</v>
      </c>
      <c r="BA12">
        <v>0</v>
      </c>
      <c r="BB12">
        <v>0</v>
      </c>
      <c r="BC12">
        <v>0</v>
      </c>
      <c r="BD12">
        <v>2</v>
      </c>
      <c r="BE12">
        <v>2</v>
      </c>
      <c r="BF12">
        <v>2</v>
      </c>
      <c r="BH12">
        <v>175</v>
      </c>
      <c r="BI12">
        <f t="shared" si="0"/>
        <v>1126</v>
      </c>
      <c r="BK12">
        <v>590</v>
      </c>
      <c r="BL12">
        <f t="shared" si="1"/>
        <v>997</v>
      </c>
      <c r="BN12">
        <f t="shared" si="2"/>
        <v>2123</v>
      </c>
    </row>
    <row r="13" spans="1:66" ht="12.75">
      <c r="A13" t="s">
        <v>42</v>
      </c>
      <c r="B13">
        <v>182</v>
      </c>
      <c r="C13">
        <v>84</v>
      </c>
      <c r="D13">
        <v>1</v>
      </c>
      <c r="E13">
        <v>0</v>
      </c>
      <c r="F13">
        <v>338</v>
      </c>
      <c r="G13">
        <v>587</v>
      </c>
      <c r="H13">
        <f t="shared" si="3"/>
        <v>1192</v>
      </c>
      <c r="I13" s="34" t="s">
        <v>5</v>
      </c>
      <c r="J13">
        <v>0</v>
      </c>
      <c r="K13">
        <v>154</v>
      </c>
      <c r="L13">
        <v>55</v>
      </c>
      <c r="M13">
        <v>18</v>
      </c>
      <c r="N13">
        <v>4</v>
      </c>
      <c r="O13">
        <v>280</v>
      </c>
      <c r="P13">
        <f>SUM(J13:O13)</f>
        <v>511</v>
      </c>
      <c r="Q13">
        <f>H13+P13</f>
        <v>1703</v>
      </c>
      <c r="S13">
        <v>206</v>
      </c>
      <c r="T13">
        <v>1</v>
      </c>
      <c r="U13">
        <v>65</v>
      </c>
      <c r="V13">
        <v>104</v>
      </c>
      <c r="X13">
        <v>206</v>
      </c>
      <c r="Y13">
        <v>1</v>
      </c>
      <c r="Z13">
        <v>56</v>
      </c>
      <c r="AA13">
        <v>65</v>
      </c>
      <c r="AB13">
        <v>39</v>
      </c>
      <c r="AC13">
        <v>20</v>
      </c>
      <c r="AD13">
        <v>43</v>
      </c>
      <c r="AE13">
        <v>48</v>
      </c>
      <c r="AF13">
        <v>0</v>
      </c>
      <c r="AG13">
        <v>1</v>
      </c>
      <c r="AI13">
        <v>56</v>
      </c>
      <c r="AJ13">
        <v>1</v>
      </c>
      <c r="AK13">
        <v>55</v>
      </c>
      <c r="AL13">
        <v>65</v>
      </c>
      <c r="AM13">
        <v>63</v>
      </c>
      <c r="AN13">
        <v>2</v>
      </c>
      <c r="AO13">
        <v>39</v>
      </c>
      <c r="AP13">
        <v>23</v>
      </c>
      <c r="AQ13">
        <v>16</v>
      </c>
      <c r="AR13">
        <v>20</v>
      </c>
      <c r="AS13">
        <v>20</v>
      </c>
      <c r="AT13">
        <v>0</v>
      </c>
      <c r="AU13">
        <v>43</v>
      </c>
      <c r="AV13">
        <v>23</v>
      </c>
      <c r="AW13">
        <v>20</v>
      </c>
      <c r="AX13">
        <v>48</v>
      </c>
      <c r="AY13">
        <v>17</v>
      </c>
      <c r="AZ13">
        <v>31</v>
      </c>
      <c r="BA13">
        <v>0</v>
      </c>
      <c r="BB13">
        <v>0</v>
      </c>
      <c r="BC13">
        <v>0</v>
      </c>
      <c r="BD13">
        <v>1</v>
      </c>
      <c r="BE13">
        <v>1</v>
      </c>
      <c r="BF13">
        <v>0</v>
      </c>
      <c r="BH13">
        <v>201</v>
      </c>
      <c r="BI13">
        <f t="shared" si="0"/>
        <v>1393</v>
      </c>
      <c r="BK13">
        <v>722</v>
      </c>
      <c r="BL13">
        <f t="shared" si="1"/>
        <v>1233</v>
      </c>
      <c r="BN13">
        <f t="shared" si="2"/>
        <v>2626</v>
      </c>
    </row>
    <row r="14" spans="1:66" ht="12.75">
      <c r="A14" t="s">
        <v>43</v>
      </c>
      <c r="B14">
        <v>353</v>
      </c>
      <c r="C14">
        <v>33</v>
      </c>
      <c r="D14">
        <v>0</v>
      </c>
      <c r="E14">
        <v>0</v>
      </c>
      <c r="F14">
        <v>287</v>
      </c>
      <c r="G14">
        <v>569</v>
      </c>
      <c r="H14">
        <f t="shared" si="3"/>
        <v>1242</v>
      </c>
      <c r="I14" s="34" t="s">
        <v>5</v>
      </c>
      <c r="J14" s="156">
        <v>11</v>
      </c>
      <c r="K14" s="156">
        <v>83</v>
      </c>
      <c r="L14" s="156">
        <v>100</v>
      </c>
      <c r="M14" s="156">
        <v>45</v>
      </c>
      <c r="N14" s="156">
        <v>11</v>
      </c>
      <c r="O14" s="156">
        <v>207</v>
      </c>
      <c r="P14">
        <v>457</v>
      </c>
      <c r="Q14">
        <f aca="true" t="shared" si="4" ref="Q14:Q20">H14+P14</f>
        <v>1699</v>
      </c>
      <c r="S14">
        <v>158</v>
      </c>
      <c r="T14">
        <v>0</v>
      </c>
      <c r="U14">
        <v>42</v>
      </c>
      <c r="V14">
        <v>83</v>
      </c>
      <c r="X14">
        <v>158</v>
      </c>
      <c r="Y14">
        <v>0</v>
      </c>
      <c r="Z14">
        <v>35</v>
      </c>
      <c r="AA14">
        <v>42</v>
      </c>
      <c r="AB14">
        <v>30</v>
      </c>
      <c r="AC14">
        <v>12</v>
      </c>
      <c r="AD14">
        <v>33</v>
      </c>
      <c r="AE14">
        <v>48</v>
      </c>
      <c r="AF14">
        <v>0</v>
      </c>
      <c r="AG14">
        <v>0</v>
      </c>
      <c r="AI14">
        <v>35</v>
      </c>
      <c r="AJ14">
        <v>1</v>
      </c>
      <c r="AK14">
        <v>34</v>
      </c>
      <c r="AL14">
        <v>42</v>
      </c>
      <c r="AM14">
        <v>42</v>
      </c>
      <c r="AN14">
        <v>0</v>
      </c>
      <c r="AO14">
        <v>30</v>
      </c>
      <c r="AP14">
        <v>16</v>
      </c>
      <c r="AQ14">
        <v>14</v>
      </c>
      <c r="AR14">
        <v>12</v>
      </c>
      <c r="AS14">
        <v>11</v>
      </c>
      <c r="AT14">
        <v>1</v>
      </c>
      <c r="AU14">
        <v>33</v>
      </c>
      <c r="AV14">
        <v>16</v>
      </c>
      <c r="AW14">
        <v>17</v>
      </c>
      <c r="AX14">
        <v>48</v>
      </c>
      <c r="AY14">
        <v>22</v>
      </c>
      <c r="AZ14">
        <v>26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H14">
        <v>178</v>
      </c>
      <c r="BI14">
        <f t="shared" si="0"/>
        <v>1420</v>
      </c>
      <c r="BK14">
        <v>523</v>
      </c>
      <c r="BL14">
        <f t="shared" si="1"/>
        <v>980</v>
      </c>
      <c r="BN14">
        <f t="shared" si="2"/>
        <v>2400</v>
      </c>
    </row>
    <row r="15" spans="1:66" ht="12.75">
      <c r="A15" t="s">
        <v>44</v>
      </c>
      <c r="B15" s="35">
        <v>108</v>
      </c>
      <c r="C15" s="35">
        <v>127</v>
      </c>
      <c r="D15" s="35">
        <v>0</v>
      </c>
      <c r="E15" s="35">
        <v>0</v>
      </c>
      <c r="F15" s="35">
        <v>561</v>
      </c>
      <c r="G15" s="35">
        <v>695</v>
      </c>
      <c r="H15">
        <f t="shared" si="3"/>
        <v>1491</v>
      </c>
      <c r="I15" s="36" t="s">
        <v>5</v>
      </c>
      <c r="J15" s="35">
        <v>0</v>
      </c>
      <c r="K15" s="35">
        <v>135</v>
      </c>
      <c r="L15" s="35">
        <v>29</v>
      </c>
      <c r="M15" s="35">
        <v>19</v>
      </c>
      <c r="N15" s="35">
        <v>6</v>
      </c>
      <c r="O15" s="35">
        <v>369</v>
      </c>
      <c r="P15">
        <v>558</v>
      </c>
      <c r="Q15">
        <f t="shared" si="4"/>
        <v>2049</v>
      </c>
      <c r="S15">
        <v>270</v>
      </c>
      <c r="T15">
        <v>4</v>
      </c>
      <c r="U15">
        <v>90</v>
      </c>
      <c r="V15">
        <v>163</v>
      </c>
      <c r="X15">
        <v>270</v>
      </c>
      <c r="Y15">
        <v>4</v>
      </c>
      <c r="Z15">
        <v>54</v>
      </c>
      <c r="AA15">
        <v>90</v>
      </c>
      <c r="AB15">
        <v>48</v>
      </c>
      <c r="AC15">
        <v>19</v>
      </c>
      <c r="AD15">
        <v>40</v>
      </c>
      <c r="AE15">
        <v>109</v>
      </c>
      <c r="AF15">
        <v>1</v>
      </c>
      <c r="AG15">
        <v>3</v>
      </c>
      <c r="AI15">
        <v>54</v>
      </c>
      <c r="AJ15">
        <v>4</v>
      </c>
      <c r="AK15">
        <v>50</v>
      </c>
      <c r="AL15">
        <v>90</v>
      </c>
      <c r="AM15">
        <v>90</v>
      </c>
      <c r="AN15">
        <v>0</v>
      </c>
      <c r="AO15">
        <v>48</v>
      </c>
      <c r="AP15">
        <v>27</v>
      </c>
      <c r="AQ15">
        <v>21</v>
      </c>
      <c r="AR15">
        <v>19</v>
      </c>
      <c r="AS15">
        <v>19</v>
      </c>
      <c r="AT15">
        <v>0</v>
      </c>
      <c r="AU15">
        <v>40</v>
      </c>
      <c r="AV15">
        <v>17</v>
      </c>
      <c r="AW15">
        <v>23</v>
      </c>
      <c r="AX15">
        <v>109</v>
      </c>
      <c r="AY15">
        <v>57</v>
      </c>
      <c r="AZ15">
        <v>52</v>
      </c>
      <c r="BA15">
        <v>1</v>
      </c>
      <c r="BB15">
        <v>0</v>
      </c>
      <c r="BC15">
        <v>1</v>
      </c>
      <c r="BD15">
        <v>3</v>
      </c>
      <c r="BE15">
        <v>3</v>
      </c>
      <c r="BF15">
        <v>0</v>
      </c>
      <c r="BH15">
        <v>251</v>
      </c>
      <c r="BI15">
        <f t="shared" si="0"/>
        <v>1742</v>
      </c>
      <c r="BK15">
        <v>936</v>
      </c>
      <c r="BL15">
        <f t="shared" si="1"/>
        <v>1494</v>
      </c>
      <c r="BN15">
        <f t="shared" si="2"/>
        <v>3236</v>
      </c>
    </row>
    <row r="16" spans="1:66" ht="12.75">
      <c r="A16" t="s">
        <v>45</v>
      </c>
      <c r="B16" s="35">
        <v>76</v>
      </c>
      <c r="C16" s="35">
        <v>96</v>
      </c>
      <c r="D16" s="35">
        <v>0</v>
      </c>
      <c r="E16" s="35">
        <v>0</v>
      </c>
      <c r="F16" s="35">
        <v>501</v>
      </c>
      <c r="G16" s="35">
        <v>690</v>
      </c>
      <c r="H16">
        <f t="shared" si="3"/>
        <v>1363</v>
      </c>
      <c r="I16" s="34" t="s">
        <v>5</v>
      </c>
      <c r="J16" s="35">
        <v>0</v>
      </c>
      <c r="K16" s="35">
        <v>181</v>
      </c>
      <c r="L16" s="35">
        <v>25</v>
      </c>
      <c r="M16" s="35">
        <v>7</v>
      </c>
      <c r="N16" s="35">
        <v>24</v>
      </c>
      <c r="O16" s="35">
        <v>244</v>
      </c>
      <c r="P16">
        <v>481</v>
      </c>
      <c r="Q16">
        <f t="shared" si="4"/>
        <v>1844</v>
      </c>
      <c r="S16">
        <v>181</v>
      </c>
      <c r="T16">
        <v>0</v>
      </c>
      <c r="U16">
        <v>60</v>
      </c>
      <c r="V16">
        <v>89</v>
      </c>
      <c r="X16">
        <v>181</v>
      </c>
      <c r="Y16">
        <v>0</v>
      </c>
      <c r="Z16">
        <v>45</v>
      </c>
      <c r="AA16">
        <v>60</v>
      </c>
      <c r="AB16">
        <v>40</v>
      </c>
      <c r="AC16">
        <v>20</v>
      </c>
      <c r="AD16">
        <v>32</v>
      </c>
      <c r="AE16">
        <v>44</v>
      </c>
      <c r="AF16">
        <v>0</v>
      </c>
      <c r="AG16">
        <v>0</v>
      </c>
      <c r="AI16">
        <v>45</v>
      </c>
      <c r="AJ16">
        <v>3</v>
      </c>
      <c r="AK16">
        <v>42</v>
      </c>
      <c r="AL16">
        <v>60</v>
      </c>
      <c r="AM16">
        <v>60</v>
      </c>
      <c r="AN16">
        <v>0</v>
      </c>
      <c r="AO16">
        <v>40</v>
      </c>
      <c r="AP16">
        <v>19</v>
      </c>
      <c r="AQ16">
        <v>21</v>
      </c>
      <c r="AR16">
        <v>20</v>
      </c>
      <c r="AS16">
        <v>20</v>
      </c>
      <c r="AT16">
        <v>0</v>
      </c>
      <c r="AU16">
        <v>32</v>
      </c>
      <c r="AV16">
        <v>16</v>
      </c>
      <c r="AW16">
        <v>16</v>
      </c>
      <c r="AX16">
        <v>44</v>
      </c>
      <c r="AY16">
        <v>18</v>
      </c>
      <c r="AZ16">
        <v>26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H16">
        <v>236</v>
      </c>
      <c r="BI16">
        <f t="shared" si="0"/>
        <v>1599</v>
      </c>
      <c r="BK16">
        <v>914</v>
      </c>
      <c r="BL16">
        <f t="shared" si="1"/>
        <v>1395</v>
      </c>
      <c r="BN16">
        <f t="shared" si="2"/>
        <v>2994</v>
      </c>
    </row>
    <row r="17" spans="1:66" ht="12.75">
      <c r="A17" t="s">
        <v>46</v>
      </c>
      <c r="B17" s="35">
        <v>105</v>
      </c>
      <c r="C17" s="35">
        <v>67</v>
      </c>
      <c r="D17" s="35">
        <v>0</v>
      </c>
      <c r="E17" s="35">
        <v>0</v>
      </c>
      <c r="F17" s="35">
        <v>407</v>
      </c>
      <c r="G17" s="35">
        <v>589</v>
      </c>
      <c r="H17">
        <f t="shared" si="3"/>
        <v>1168</v>
      </c>
      <c r="I17" s="34" t="s">
        <v>5</v>
      </c>
      <c r="J17" s="35">
        <v>0</v>
      </c>
      <c r="K17" s="35">
        <v>140</v>
      </c>
      <c r="L17" s="35">
        <v>8</v>
      </c>
      <c r="M17" s="35">
        <v>10</v>
      </c>
      <c r="N17" s="35">
        <v>3</v>
      </c>
      <c r="O17" s="35">
        <v>253</v>
      </c>
      <c r="P17">
        <v>414</v>
      </c>
      <c r="Q17">
        <f t="shared" si="4"/>
        <v>1582</v>
      </c>
      <c r="S17">
        <v>197</v>
      </c>
      <c r="T17">
        <v>0</v>
      </c>
      <c r="U17">
        <v>46</v>
      </c>
      <c r="V17">
        <v>102</v>
      </c>
      <c r="X17">
        <v>197</v>
      </c>
      <c r="Y17">
        <v>0</v>
      </c>
      <c r="Z17">
        <v>44</v>
      </c>
      <c r="AA17">
        <v>46</v>
      </c>
      <c r="AB17">
        <v>43</v>
      </c>
      <c r="AC17">
        <v>17</v>
      </c>
      <c r="AD17">
        <v>34</v>
      </c>
      <c r="AE17">
        <v>58</v>
      </c>
      <c r="AF17">
        <v>0</v>
      </c>
      <c r="AG17">
        <v>0</v>
      </c>
      <c r="AI17">
        <v>44</v>
      </c>
      <c r="AJ17">
        <v>3</v>
      </c>
      <c r="AK17">
        <v>41</v>
      </c>
      <c r="AL17">
        <v>46</v>
      </c>
      <c r="AM17">
        <v>45</v>
      </c>
      <c r="AN17">
        <v>1</v>
      </c>
      <c r="AO17">
        <v>43</v>
      </c>
      <c r="AP17">
        <v>24</v>
      </c>
      <c r="AQ17">
        <v>19</v>
      </c>
      <c r="AR17">
        <v>17</v>
      </c>
      <c r="AS17">
        <v>17</v>
      </c>
      <c r="AT17">
        <v>0</v>
      </c>
      <c r="AU17">
        <v>34</v>
      </c>
      <c r="AV17">
        <v>16</v>
      </c>
      <c r="AW17">
        <v>18</v>
      </c>
      <c r="AX17">
        <v>58</v>
      </c>
      <c r="AY17">
        <v>28</v>
      </c>
      <c r="AZ17">
        <v>30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H17">
        <v>226</v>
      </c>
      <c r="BI17">
        <f t="shared" si="0"/>
        <v>1394</v>
      </c>
      <c r="BK17">
        <v>791</v>
      </c>
      <c r="BL17">
        <f t="shared" si="1"/>
        <v>1205</v>
      </c>
      <c r="BN17">
        <f t="shared" si="2"/>
        <v>2599</v>
      </c>
    </row>
    <row r="18" spans="1:66" ht="12.75">
      <c r="A18" t="s">
        <v>12</v>
      </c>
      <c r="B18" s="35">
        <v>171</v>
      </c>
      <c r="C18" s="35">
        <v>53</v>
      </c>
      <c r="D18" s="35">
        <v>0</v>
      </c>
      <c r="E18" s="35">
        <v>0</v>
      </c>
      <c r="F18" s="35">
        <v>216</v>
      </c>
      <c r="G18" s="35">
        <v>627</v>
      </c>
      <c r="H18">
        <f>SUM(B18:G18)</f>
        <v>1067</v>
      </c>
      <c r="I18" s="34" t="s">
        <v>5</v>
      </c>
      <c r="J18" s="35">
        <v>0</v>
      </c>
      <c r="K18" s="35">
        <v>150</v>
      </c>
      <c r="L18" s="35">
        <v>13</v>
      </c>
      <c r="M18" s="35">
        <v>40</v>
      </c>
      <c r="N18" s="35">
        <v>6</v>
      </c>
      <c r="O18" s="35">
        <v>229</v>
      </c>
      <c r="P18">
        <f>SUM(J18:O18)</f>
        <v>438</v>
      </c>
      <c r="Q18">
        <f t="shared" si="4"/>
        <v>1505</v>
      </c>
      <c r="S18">
        <v>187</v>
      </c>
      <c r="T18">
        <v>3</v>
      </c>
      <c r="U18">
        <v>41</v>
      </c>
      <c r="V18">
        <v>98</v>
      </c>
      <c r="X18">
        <v>187</v>
      </c>
      <c r="Y18">
        <v>3</v>
      </c>
      <c r="Z18">
        <v>43</v>
      </c>
      <c r="AA18">
        <v>41</v>
      </c>
      <c r="AB18">
        <v>43</v>
      </c>
      <c r="AC18">
        <v>17</v>
      </c>
      <c r="AD18">
        <v>29</v>
      </c>
      <c r="AE18">
        <v>55</v>
      </c>
      <c r="AF18">
        <v>0</v>
      </c>
      <c r="AG18">
        <v>3</v>
      </c>
      <c r="AI18">
        <v>43</v>
      </c>
      <c r="AJ18">
        <v>1</v>
      </c>
      <c r="AK18">
        <v>42</v>
      </c>
      <c r="AL18">
        <v>41</v>
      </c>
      <c r="AM18">
        <v>41</v>
      </c>
      <c r="AN18">
        <v>0</v>
      </c>
      <c r="AO18">
        <v>43</v>
      </c>
      <c r="AP18">
        <v>22</v>
      </c>
      <c r="AQ18">
        <v>21</v>
      </c>
      <c r="AR18">
        <v>17</v>
      </c>
      <c r="AS18">
        <v>17</v>
      </c>
      <c r="AT18">
        <v>0</v>
      </c>
      <c r="AU18">
        <v>29</v>
      </c>
      <c r="AV18">
        <v>10</v>
      </c>
      <c r="AW18">
        <v>19</v>
      </c>
      <c r="AX18">
        <v>55</v>
      </c>
      <c r="AY18">
        <v>20</v>
      </c>
      <c r="AZ18">
        <v>35</v>
      </c>
      <c r="BA18">
        <v>0</v>
      </c>
      <c r="BB18">
        <v>0</v>
      </c>
      <c r="BC18">
        <v>0</v>
      </c>
      <c r="BD18">
        <v>3</v>
      </c>
      <c r="BE18">
        <v>1</v>
      </c>
      <c r="BF18">
        <v>2</v>
      </c>
      <c r="BH18">
        <v>218</v>
      </c>
      <c r="BI18">
        <f t="shared" si="0"/>
        <v>1285</v>
      </c>
      <c r="BK18">
        <v>589</v>
      </c>
      <c r="BL18">
        <f t="shared" si="1"/>
        <v>1027</v>
      </c>
      <c r="BN18">
        <f t="shared" si="2"/>
        <v>2312</v>
      </c>
    </row>
    <row r="19" spans="1:66" ht="12.75">
      <c r="A19" t="s">
        <v>13</v>
      </c>
      <c r="B19" s="35">
        <v>16</v>
      </c>
      <c r="C19" s="35">
        <v>137</v>
      </c>
      <c r="D19" s="35">
        <v>77</v>
      </c>
      <c r="E19" s="35">
        <v>0</v>
      </c>
      <c r="F19" s="35">
        <v>156</v>
      </c>
      <c r="G19" s="35">
        <v>439</v>
      </c>
      <c r="H19">
        <f t="shared" si="3"/>
        <v>825</v>
      </c>
      <c r="I19" s="34" t="s">
        <v>5</v>
      </c>
      <c r="J19" s="35">
        <v>0</v>
      </c>
      <c r="K19" s="35">
        <v>144</v>
      </c>
      <c r="L19" s="35">
        <v>31</v>
      </c>
      <c r="M19" s="35">
        <v>7</v>
      </c>
      <c r="N19" s="35">
        <v>7</v>
      </c>
      <c r="O19" s="35">
        <v>273</v>
      </c>
      <c r="P19">
        <v>462</v>
      </c>
      <c r="Q19">
        <f t="shared" si="4"/>
        <v>1287</v>
      </c>
      <c r="S19">
        <v>207</v>
      </c>
      <c r="T19">
        <v>2</v>
      </c>
      <c r="U19">
        <v>50</v>
      </c>
      <c r="V19">
        <v>112</v>
      </c>
      <c r="X19">
        <v>207</v>
      </c>
      <c r="Y19">
        <v>2</v>
      </c>
      <c r="Z19">
        <v>46</v>
      </c>
      <c r="AA19">
        <v>50</v>
      </c>
      <c r="AB19">
        <v>46</v>
      </c>
      <c r="AC19">
        <v>20</v>
      </c>
      <c r="AD19">
        <v>29</v>
      </c>
      <c r="AE19">
        <v>66</v>
      </c>
      <c r="AF19">
        <v>0</v>
      </c>
      <c r="AG19">
        <v>2</v>
      </c>
      <c r="AI19">
        <v>46</v>
      </c>
      <c r="AJ19">
        <v>2</v>
      </c>
      <c r="AK19">
        <v>44</v>
      </c>
      <c r="AL19">
        <v>50</v>
      </c>
      <c r="AM19">
        <v>50</v>
      </c>
      <c r="AN19">
        <v>0</v>
      </c>
      <c r="AO19">
        <v>46</v>
      </c>
      <c r="AP19">
        <v>25</v>
      </c>
      <c r="AQ19">
        <v>21</v>
      </c>
      <c r="AR19">
        <v>20</v>
      </c>
      <c r="AS19">
        <v>20</v>
      </c>
      <c r="AT19">
        <v>0</v>
      </c>
      <c r="AU19">
        <v>29</v>
      </c>
      <c r="AV19">
        <v>12</v>
      </c>
      <c r="AW19">
        <v>17</v>
      </c>
      <c r="AX19">
        <v>66</v>
      </c>
      <c r="AY19">
        <v>23</v>
      </c>
      <c r="AZ19">
        <v>43</v>
      </c>
      <c r="BA19">
        <v>0</v>
      </c>
      <c r="BB19">
        <v>0</v>
      </c>
      <c r="BC19">
        <v>0</v>
      </c>
      <c r="BD19">
        <v>2</v>
      </c>
      <c r="BE19">
        <v>2</v>
      </c>
      <c r="BF19">
        <v>0</v>
      </c>
      <c r="BH19">
        <v>229</v>
      </c>
      <c r="BI19">
        <f t="shared" si="0"/>
        <v>1054</v>
      </c>
      <c r="BK19">
        <v>402</v>
      </c>
      <c r="BL19">
        <f t="shared" si="1"/>
        <v>864</v>
      </c>
      <c r="BN19">
        <f t="shared" si="2"/>
        <v>1918</v>
      </c>
    </row>
    <row r="20" spans="1:66" ht="12.75">
      <c r="A20" t="s">
        <v>14</v>
      </c>
      <c r="B20" s="35">
        <v>47</v>
      </c>
      <c r="C20" s="35">
        <v>62</v>
      </c>
      <c r="D20" s="35">
        <v>39</v>
      </c>
      <c r="E20" s="35">
        <v>0</v>
      </c>
      <c r="F20" s="35">
        <v>203</v>
      </c>
      <c r="G20" s="35">
        <v>382</v>
      </c>
      <c r="H20">
        <f t="shared" si="3"/>
        <v>733</v>
      </c>
      <c r="I20" s="34" t="s">
        <v>5</v>
      </c>
      <c r="J20" s="35">
        <v>4</v>
      </c>
      <c r="K20" s="35">
        <v>111</v>
      </c>
      <c r="L20" s="35">
        <v>47</v>
      </c>
      <c r="M20" s="35">
        <v>5</v>
      </c>
      <c r="N20" s="35">
        <v>18</v>
      </c>
      <c r="O20" s="35">
        <v>245</v>
      </c>
      <c r="P20">
        <v>430</v>
      </c>
      <c r="Q20">
        <f t="shared" si="4"/>
        <v>1163</v>
      </c>
      <c r="S20">
        <v>193</v>
      </c>
      <c r="T20">
        <v>2</v>
      </c>
      <c r="U20">
        <v>44</v>
      </c>
      <c r="V20">
        <v>97</v>
      </c>
      <c r="X20">
        <v>193</v>
      </c>
      <c r="Y20">
        <v>2</v>
      </c>
      <c r="Z20">
        <v>36</v>
      </c>
      <c r="AA20">
        <v>44</v>
      </c>
      <c r="AB20">
        <v>45</v>
      </c>
      <c r="AC20">
        <v>23</v>
      </c>
      <c r="AD20">
        <v>28</v>
      </c>
      <c r="AE20">
        <v>61</v>
      </c>
      <c r="AF20">
        <v>1</v>
      </c>
      <c r="AG20">
        <v>1</v>
      </c>
      <c r="AI20">
        <v>36</v>
      </c>
      <c r="AJ20">
        <v>3</v>
      </c>
      <c r="AK20">
        <v>33</v>
      </c>
      <c r="AL20">
        <v>44</v>
      </c>
      <c r="AM20">
        <v>44</v>
      </c>
      <c r="AN20">
        <v>0</v>
      </c>
      <c r="AO20">
        <v>45</v>
      </c>
      <c r="AP20">
        <v>32</v>
      </c>
      <c r="AQ20">
        <v>13</v>
      </c>
      <c r="AR20">
        <v>23</v>
      </c>
      <c r="AS20">
        <v>22</v>
      </c>
      <c r="AT20">
        <v>1</v>
      </c>
      <c r="AU20">
        <v>28</v>
      </c>
      <c r="AV20">
        <v>12</v>
      </c>
      <c r="AW20">
        <v>16</v>
      </c>
      <c r="AX20">
        <v>61</v>
      </c>
      <c r="AY20">
        <v>19</v>
      </c>
      <c r="AZ20">
        <v>42</v>
      </c>
      <c r="BA20">
        <v>1</v>
      </c>
      <c r="BB20">
        <v>0</v>
      </c>
      <c r="BC20">
        <v>1</v>
      </c>
      <c r="BD20">
        <v>1</v>
      </c>
      <c r="BE20">
        <v>1</v>
      </c>
      <c r="BF20">
        <v>0</v>
      </c>
      <c r="BI20">
        <f t="shared" si="0"/>
        <v>733</v>
      </c>
      <c r="BL20">
        <f t="shared" si="1"/>
        <v>430</v>
      </c>
      <c r="BN20">
        <f t="shared" si="2"/>
        <v>1163</v>
      </c>
    </row>
    <row r="21" ht="12.75">
      <c r="I21" s="34"/>
    </row>
    <row r="22" spans="2:66" ht="12.75">
      <c r="B22">
        <f>SUM(B9:B20)</f>
        <v>1481</v>
      </c>
      <c r="C22">
        <f aca="true" t="shared" si="5" ref="C22:Q22">SUM(C9:C20)</f>
        <v>877</v>
      </c>
      <c r="D22">
        <f t="shared" si="5"/>
        <v>118</v>
      </c>
      <c r="E22">
        <f t="shared" si="5"/>
        <v>119</v>
      </c>
      <c r="F22">
        <f t="shared" si="5"/>
        <v>3420</v>
      </c>
      <c r="G22">
        <f t="shared" si="5"/>
        <v>6294</v>
      </c>
      <c r="H22">
        <f t="shared" si="5"/>
        <v>12309</v>
      </c>
      <c r="I22" s="34"/>
      <c r="J22">
        <f t="shared" si="5"/>
        <v>15</v>
      </c>
      <c r="K22">
        <f t="shared" si="5"/>
        <v>1613</v>
      </c>
      <c r="L22">
        <f t="shared" si="5"/>
        <v>504</v>
      </c>
      <c r="M22">
        <f t="shared" si="5"/>
        <v>199</v>
      </c>
      <c r="N22">
        <f t="shared" si="5"/>
        <v>116</v>
      </c>
      <c r="O22">
        <f t="shared" si="5"/>
        <v>2917</v>
      </c>
      <c r="P22">
        <f t="shared" si="5"/>
        <v>5364</v>
      </c>
      <c r="Q22">
        <f t="shared" si="5"/>
        <v>17673</v>
      </c>
      <c r="R22">
        <f>SUM(S22:U22)</f>
        <v>2834</v>
      </c>
      <c r="S22">
        <f>SUM(S9:S20)</f>
        <v>2217</v>
      </c>
      <c r="T22">
        <f>SUM(T9:T20)</f>
        <v>19</v>
      </c>
      <c r="U22">
        <f>SUM(U9:U20)</f>
        <v>598</v>
      </c>
      <c r="V22">
        <f>SUM(V9:V20)</f>
        <v>1166</v>
      </c>
      <c r="X22">
        <f aca="true" t="shared" si="6" ref="X22:AG22">SUM(X9:X20)</f>
        <v>2217</v>
      </c>
      <c r="Y22">
        <f t="shared" si="6"/>
        <v>19</v>
      </c>
      <c r="Z22">
        <f t="shared" si="6"/>
        <v>536</v>
      </c>
      <c r="AA22">
        <f t="shared" si="6"/>
        <v>598</v>
      </c>
      <c r="AB22">
        <f t="shared" si="6"/>
        <v>471</v>
      </c>
      <c r="AC22">
        <f t="shared" si="6"/>
        <v>209</v>
      </c>
      <c r="AD22">
        <f t="shared" si="6"/>
        <v>370</v>
      </c>
      <c r="AE22">
        <f t="shared" si="6"/>
        <v>630</v>
      </c>
      <c r="AF22">
        <f t="shared" si="6"/>
        <v>3</v>
      </c>
      <c r="AG22">
        <f t="shared" si="6"/>
        <v>16</v>
      </c>
      <c r="AI22">
        <f aca="true" t="shared" si="7" ref="AI22:BF22">SUM(AI9:AI20)</f>
        <v>536</v>
      </c>
      <c r="AJ22">
        <f t="shared" si="7"/>
        <v>25</v>
      </c>
      <c r="AK22">
        <f t="shared" si="7"/>
        <v>511</v>
      </c>
      <c r="AL22">
        <f t="shared" si="7"/>
        <v>598</v>
      </c>
      <c r="AM22">
        <f t="shared" si="7"/>
        <v>595</v>
      </c>
      <c r="AN22">
        <f t="shared" si="7"/>
        <v>3</v>
      </c>
      <c r="AO22">
        <f t="shared" si="7"/>
        <v>471</v>
      </c>
      <c r="AP22">
        <f t="shared" si="7"/>
        <v>256</v>
      </c>
      <c r="AQ22">
        <f t="shared" si="7"/>
        <v>215</v>
      </c>
      <c r="AR22">
        <f t="shared" si="7"/>
        <v>209</v>
      </c>
      <c r="AS22">
        <f t="shared" si="7"/>
        <v>207</v>
      </c>
      <c r="AT22">
        <f t="shared" si="7"/>
        <v>2</v>
      </c>
      <c r="AU22">
        <f t="shared" si="7"/>
        <v>370</v>
      </c>
      <c r="AV22">
        <f t="shared" si="7"/>
        <v>164</v>
      </c>
      <c r="AW22">
        <f t="shared" si="7"/>
        <v>206</v>
      </c>
      <c r="AX22">
        <f t="shared" si="7"/>
        <v>630</v>
      </c>
      <c r="AY22">
        <f t="shared" si="7"/>
        <v>244</v>
      </c>
      <c r="AZ22">
        <f t="shared" si="7"/>
        <v>386</v>
      </c>
      <c r="BA22">
        <f t="shared" si="7"/>
        <v>3</v>
      </c>
      <c r="BB22">
        <f t="shared" si="7"/>
        <v>0</v>
      </c>
      <c r="BC22">
        <f t="shared" si="7"/>
        <v>3</v>
      </c>
      <c r="BD22">
        <f t="shared" si="7"/>
        <v>16</v>
      </c>
      <c r="BE22">
        <f t="shared" si="7"/>
        <v>14</v>
      </c>
      <c r="BF22">
        <f t="shared" si="7"/>
        <v>5</v>
      </c>
      <c r="BH22">
        <f>SUM(BH9:BH20)</f>
        <v>2318</v>
      </c>
      <c r="BI22">
        <f>SUM(BI9:BI20)</f>
        <v>14627</v>
      </c>
      <c r="BK22">
        <f>SUM(BK9:BK20)</f>
        <v>6671</v>
      </c>
      <c r="BL22">
        <f>SUM(BL9:BL20)</f>
        <v>12035</v>
      </c>
      <c r="BN22">
        <f>SUM(BN9:BN20)</f>
        <v>26662</v>
      </c>
    </row>
    <row r="24" spans="1:22" ht="12.75">
      <c r="A24" s="50" t="s">
        <v>25</v>
      </c>
      <c r="B24" s="51">
        <f>B22/H22%</f>
        <v>12.031846616297019</v>
      </c>
      <c r="C24" s="51">
        <f>C22/H22%</f>
        <v>7.12486798277683</v>
      </c>
      <c r="D24" s="51">
        <f>D22/H22%</f>
        <v>0.9586481436347388</v>
      </c>
      <c r="E24" s="51">
        <f>E22/H22%</f>
        <v>0.9667722804452027</v>
      </c>
      <c r="F24" s="51">
        <f>F22/H22%</f>
        <v>27.784547891786495</v>
      </c>
      <c r="G24" s="51">
        <f>G22/H22%</f>
        <v>51.13331708505971</v>
      </c>
      <c r="H24" s="52">
        <f>SUM(B24:G24)</f>
        <v>100</v>
      </c>
      <c r="I24" s="52"/>
      <c r="J24" s="51">
        <f>J22/P22%</f>
        <v>0.2796420581655481</v>
      </c>
      <c r="K24" s="51">
        <f>K22/P22%</f>
        <v>30.070842654735273</v>
      </c>
      <c r="L24" s="51">
        <f>L22/P22%</f>
        <v>9.395973154362416</v>
      </c>
      <c r="M24" s="51">
        <f>M22/P22%</f>
        <v>3.709917971662938</v>
      </c>
      <c r="N24" s="51">
        <f>N22/P22%</f>
        <v>2.162565249813572</v>
      </c>
      <c r="O24" s="51">
        <f>O22/P22%</f>
        <v>54.381058911260254</v>
      </c>
      <c r="P24" s="52">
        <f>SUM(J24:O24)</f>
        <v>100</v>
      </c>
      <c r="S24" s="80">
        <f>ROUND(((S22/$R22)*100),2)</f>
        <v>78.23</v>
      </c>
      <c r="T24" s="80">
        <f>ROUND(((T22/$R22)*100),2)</f>
        <v>0.67</v>
      </c>
      <c r="U24" s="80">
        <f>ROUND(((U22/$R22)*100),2)</f>
        <v>21.1</v>
      </c>
      <c r="V24" s="80">
        <f>ROUND(((V22/$R22)*100),2)</f>
        <v>41.14</v>
      </c>
    </row>
    <row r="25" spans="24:38" ht="12.75">
      <c r="X25" s="29" t="s">
        <v>115</v>
      </c>
      <c r="AL25" s="29" t="s">
        <v>124</v>
      </c>
    </row>
    <row r="26" spans="10:57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  <c r="BD26" s="125"/>
      <c r="BE26" s="125"/>
    </row>
    <row r="27" spans="1:57" ht="12.75">
      <c r="A27" t="s">
        <v>7</v>
      </c>
      <c r="J27">
        <f>P22</f>
        <v>5364</v>
      </c>
      <c r="K27">
        <f>O22</f>
        <v>2917</v>
      </c>
      <c r="L27">
        <f>ROUND(((K27/$J27)*100),2)</f>
        <v>54.38</v>
      </c>
      <c r="M27">
        <f>N22</f>
        <v>116</v>
      </c>
      <c r="N27">
        <f>ROUND(((M27/$J27)*100),2)</f>
        <v>2.16</v>
      </c>
      <c r="O27">
        <f>K22</f>
        <v>1613</v>
      </c>
      <c r="P27">
        <f>ROUND(((O27/$J27)*100),2)</f>
        <v>30.07</v>
      </c>
      <c r="Q27">
        <f>M22</f>
        <v>199</v>
      </c>
      <c r="R27">
        <f>ROUND(((Q27/$J27)*100),2)</f>
        <v>3.71</v>
      </c>
      <c r="S27">
        <f>L22</f>
        <v>504</v>
      </c>
      <c r="T27">
        <f>ROUND(((S27/$J27)*100),2)</f>
        <v>9.4</v>
      </c>
      <c r="U27">
        <f>J22</f>
        <v>15</v>
      </c>
      <c r="V27">
        <f>ROUND(((U27/$J27)*100),2)</f>
        <v>0.28</v>
      </c>
      <c r="X27">
        <f>SUM(P12:P14)</f>
        <v>1375</v>
      </c>
      <c r="Y27">
        <f>SUM(O12:O14)</f>
        <v>725</v>
      </c>
      <c r="Z27">
        <f>ROUND(((Y27/$X27)*100),2)</f>
        <v>52.73</v>
      </c>
      <c r="AA27">
        <f>SUM(N12:N14)</f>
        <v>27</v>
      </c>
      <c r="AB27">
        <f>ROUND(((AA27/$X27)*100),2)</f>
        <v>1.96</v>
      </c>
      <c r="AC27">
        <f>SUM(K12:K14)</f>
        <v>383</v>
      </c>
      <c r="AD27">
        <f>ROUND(((AC27/$X27)*100),2)</f>
        <v>27.85</v>
      </c>
      <c r="AE27">
        <f>SUM(M12:M14)</f>
        <v>71</v>
      </c>
      <c r="AF27">
        <f>ROUND(((AE27/$X27)*100),2)</f>
        <v>5.16</v>
      </c>
      <c r="AG27">
        <f>SUM(L12:L14)</f>
        <v>158</v>
      </c>
      <c r="AH27">
        <f>ROUND(((AG27/$X27)*100),2)</f>
        <v>11.49</v>
      </c>
      <c r="AI27">
        <f>SUM(J12:J14)</f>
        <v>11</v>
      </c>
      <c r="AJ27">
        <f>ROUND(((AI27/$X27)*100),2)</f>
        <v>0.8</v>
      </c>
      <c r="AL27">
        <f>SUM(P18:P20)</f>
        <v>1330</v>
      </c>
      <c r="AM27">
        <f>SUM(O18:O20)</f>
        <v>747</v>
      </c>
      <c r="AN27">
        <f>ROUND(((AM27/$AL27)*100),2)</f>
        <v>56.17</v>
      </c>
      <c r="AO27">
        <f>SUM(N18:N20)</f>
        <v>31</v>
      </c>
      <c r="AP27">
        <f>ROUND(((AO27/$AL27)*100),2)</f>
        <v>2.33</v>
      </c>
      <c r="AQ27">
        <f>SUM(K18:K20)</f>
        <v>405</v>
      </c>
      <c r="AR27">
        <f>ROUND(((AQ27/$AL27)*100),2)</f>
        <v>30.45</v>
      </c>
      <c r="AS27">
        <f>SUM(M18:M20)</f>
        <v>52</v>
      </c>
      <c r="AT27">
        <f>ROUND(((AS27/$AL27)*100),2)</f>
        <v>3.91</v>
      </c>
      <c r="AU27">
        <f>SUM(L18:L20)</f>
        <v>91</v>
      </c>
      <c r="AV27">
        <f>ROUND(((AU27/$AL27)*100),2)</f>
        <v>6.84</v>
      </c>
      <c r="AW27">
        <f>SUM(J18:J20)</f>
        <v>4</v>
      </c>
      <c r="AX27">
        <f>ROUND(((AW27/$AL27)*100),2)</f>
        <v>0.3</v>
      </c>
      <c r="BD27" s="125"/>
      <c r="BE27" s="125"/>
    </row>
    <row r="28" spans="1:50" ht="12.75">
      <c r="A28" t="s">
        <v>6</v>
      </c>
      <c r="J28">
        <f>H22</f>
        <v>12309</v>
      </c>
      <c r="K28">
        <f>D22</f>
        <v>118</v>
      </c>
      <c r="L28">
        <f>ROUND(((K28/$J28)*100),2)</f>
        <v>0.96</v>
      </c>
      <c r="M28">
        <f>E22</f>
        <v>119</v>
      </c>
      <c r="N28">
        <f>ROUND(((M28/$J28)*100),2)</f>
        <v>0.97</v>
      </c>
      <c r="O28">
        <f>B22</f>
        <v>1481</v>
      </c>
      <c r="P28">
        <f>ROUND(((O28/$J28)*100),2)</f>
        <v>12.03</v>
      </c>
      <c r="Q28">
        <f>F22</f>
        <v>3420</v>
      </c>
      <c r="R28">
        <f>ROUND(((Q28/$J28)*100),2)</f>
        <v>27.78</v>
      </c>
      <c r="S28">
        <f>G22</f>
        <v>6294</v>
      </c>
      <c r="T28">
        <f>ROUND(((S28/$J28)*100),2)</f>
        <v>51.13</v>
      </c>
      <c r="U28">
        <f>C22</f>
        <v>877</v>
      </c>
      <c r="V28">
        <f>ROUND(((U28/$J28)*100),2)</f>
        <v>7.12</v>
      </c>
      <c r="X28">
        <f>SUM(H12:H14)</f>
        <v>3385</v>
      </c>
      <c r="Y28">
        <f>SUM(D12:D14)</f>
        <v>1</v>
      </c>
      <c r="Z28">
        <f>ROUND(((Y28/$X28)*100),2)</f>
        <v>0.03</v>
      </c>
      <c r="AA28">
        <f>SUM(E12:E14)</f>
        <v>0</v>
      </c>
      <c r="AB28">
        <f>ROUND(((AA28/$X28)*100),2)</f>
        <v>0</v>
      </c>
      <c r="AC28">
        <f>SUM(B12:B14)</f>
        <v>578</v>
      </c>
      <c r="AD28">
        <f>ROUND(((AC28/$X28)*100),2)</f>
        <v>17.08</v>
      </c>
      <c r="AE28">
        <f>SUM(F12:F14)</f>
        <v>875</v>
      </c>
      <c r="AF28">
        <f>ROUND(((AE28/$X28)*100),2)</f>
        <v>25.85</v>
      </c>
      <c r="AG28">
        <f>SUM(G12:G14)</f>
        <v>1739</v>
      </c>
      <c r="AH28">
        <f>ROUND(((AG28/$X28)*100),2)</f>
        <v>51.37</v>
      </c>
      <c r="AI28">
        <f>SUM(C12:C14)</f>
        <v>192</v>
      </c>
      <c r="AJ28">
        <f>ROUND(((AI28/$X28)*100),2)</f>
        <v>5.67</v>
      </c>
      <c r="AL28">
        <f>SUM(H18:H20)</f>
        <v>2625</v>
      </c>
      <c r="AM28">
        <f>SUM(D18:D20)</f>
        <v>116</v>
      </c>
      <c r="AN28">
        <f>ROUND(((AM28/$AL28)*100),2)</f>
        <v>4.42</v>
      </c>
      <c r="AO28">
        <f>SUM(E18:E20)</f>
        <v>0</v>
      </c>
      <c r="AP28">
        <f>ROUND(((AO28/$AL28)*100),2)</f>
        <v>0</v>
      </c>
      <c r="AQ28">
        <f>SUM(B18:B20)</f>
        <v>234</v>
      </c>
      <c r="AR28">
        <f>ROUND(((AQ28/$AL28)*100),2)</f>
        <v>8.91</v>
      </c>
      <c r="AS28">
        <f>SUM(F18:F20)</f>
        <v>575</v>
      </c>
      <c r="AT28">
        <f>ROUND(((AS28/$AL28)*100),2)</f>
        <v>21.9</v>
      </c>
      <c r="AU28">
        <f>SUM(G18:G20)</f>
        <v>1448</v>
      </c>
      <c r="AV28">
        <f>ROUND(((AU28/$AL28)*100),2)</f>
        <v>55.16</v>
      </c>
      <c r="AW28">
        <f>SUM(C18:C20)</f>
        <v>252</v>
      </c>
      <c r="AX28">
        <f>ROUND(((AW28/$AL28)*100),2)</f>
        <v>9.6</v>
      </c>
    </row>
    <row r="29" spans="1:50" ht="12.75">
      <c r="A29" t="s">
        <v>8</v>
      </c>
      <c r="J29">
        <f>Q22</f>
        <v>17673</v>
      </c>
      <c r="K29">
        <f>SUM(K27,K28)</f>
        <v>3035</v>
      </c>
      <c r="L29">
        <f>ROUND(((K29/$J29)*100),2)</f>
        <v>17.17</v>
      </c>
      <c r="M29">
        <f>SUM(M27,M28)</f>
        <v>235</v>
      </c>
      <c r="N29">
        <f>ROUND(((M29/$J29)*100),2)</f>
        <v>1.33</v>
      </c>
      <c r="O29">
        <f>SUM(O27,O28)</f>
        <v>3094</v>
      </c>
      <c r="P29">
        <f>ROUND(((O29/$J29)*100),2)</f>
        <v>17.51</v>
      </c>
      <c r="Q29">
        <f>SUM(Q27,Q28)</f>
        <v>3619</v>
      </c>
      <c r="R29">
        <f>ROUND(((Q29/$J29)*100),2)</f>
        <v>20.48</v>
      </c>
      <c r="S29">
        <f>SUM(S27,S28)</f>
        <v>6798</v>
      </c>
      <c r="T29">
        <f>ROUND(((S29/$J29)*100),2)</f>
        <v>38.47</v>
      </c>
      <c r="U29">
        <f>SUM(U27,U28)</f>
        <v>892</v>
      </c>
      <c r="V29">
        <f>ROUND(((U29/$J29)*100),2)</f>
        <v>5.05</v>
      </c>
      <c r="X29">
        <f>SUM(Q12:Q14)</f>
        <v>4760</v>
      </c>
      <c r="Y29">
        <f>SUM(Y27,Y28)</f>
        <v>726</v>
      </c>
      <c r="Z29">
        <f>ROUND(((Y29/$X29)*100),2)</f>
        <v>15.25</v>
      </c>
      <c r="AA29">
        <f>SUM(AA27,AA28)</f>
        <v>27</v>
      </c>
      <c r="AB29">
        <f>ROUND(((AA29/$X29)*100),2)</f>
        <v>0.57</v>
      </c>
      <c r="AC29">
        <f>SUM(AC27,AC28)</f>
        <v>961</v>
      </c>
      <c r="AD29">
        <f>ROUND(((AC29/$X29)*100),2)</f>
        <v>20.19</v>
      </c>
      <c r="AE29">
        <f>SUM(AE27,AE28)</f>
        <v>946</v>
      </c>
      <c r="AF29">
        <f>ROUND(((AE29/$X29)*100),2)</f>
        <v>19.87</v>
      </c>
      <c r="AG29">
        <f>SUM(AG27,AG28)</f>
        <v>1897</v>
      </c>
      <c r="AH29">
        <f>ROUND(((AG29/$X29)*100),2)</f>
        <v>39.85</v>
      </c>
      <c r="AI29">
        <f>SUM(AI27:AI28)</f>
        <v>203</v>
      </c>
      <c r="AJ29">
        <f>ROUND(((AI29/$X29)*100),2)</f>
        <v>4.26</v>
      </c>
      <c r="AL29">
        <f>SUM(Q18:Q20)</f>
        <v>3955</v>
      </c>
      <c r="AM29">
        <f>SUM(AM27,AM28)</f>
        <v>863</v>
      </c>
      <c r="AN29">
        <f>ROUND(((AM29/$AL29)*100),2)</f>
        <v>21.82</v>
      </c>
      <c r="AO29">
        <f>SUM(AO27,AO28)</f>
        <v>31</v>
      </c>
      <c r="AP29">
        <f>ROUND(((AO29/$AL29)*100),2)</f>
        <v>0.78</v>
      </c>
      <c r="AQ29">
        <f>SUM(AQ27,AQ28)</f>
        <v>639</v>
      </c>
      <c r="AR29">
        <f>ROUND(((AQ29/$AL29)*100),2)</f>
        <v>16.16</v>
      </c>
      <c r="AS29">
        <f>SUM(AS27,AS28)</f>
        <v>627</v>
      </c>
      <c r="AT29">
        <f>ROUND(((AS29/$AL29)*100),2)</f>
        <v>15.85</v>
      </c>
      <c r="AU29">
        <f>SUM(AU27,AU28)</f>
        <v>1539</v>
      </c>
      <c r="AV29">
        <f>ROUND(((AU29/$AL29)*100),2)</f>
        <v>38.91</v>
      </c>
      <c r="AW29">
        <f>SUM(AW27:AW28)</f>
        <v>256</v>
      </c>
      <c r="AX29">
        <f>ROUND(((AW29/$AL29)*100),2)</f>
        <v>6.47</v>
      </c>
    </row>
    <row r="31" spans="3:24" ht="12.75">
      <c r="C31" s="29"/>
      <c r="D31" s="29"/>
      <c r="E31" s="29"/>
      <c r="F31" s="29"/>
      <c r="G31" s="29"/>
      <c r="H31" s="29"/>
      <c r="J31" s="29" t="s">
        <v>32</v>
      </c>
      <c r="X31" s="29" t="s">
        <v>119</v>
      </c>
    </row>
    <row r="32" spans="1:36" ht="12.75">
      <c r="A32" t="s">
        <v>7</v>
      </c>
      <c r="J32">
        <f>SUM(P9:P11)</f>
        <v>1206</v>
      </c>
      <c r="K32">
        <f>SUM(O9:O11)</f>
        <v>579</v>
      </c>
      <c r="L32">
        <f>ROUND(((K32/$J32)*100),2)</f>
        <v>48.01</v>
      </c>
      <c r="M32">
        <f>SUM(N9:N11)</f>
        <v>25</v>
      </c>
      <c r="N32">
        <f>ROUND(((M32/$J32)*100),2)</f>
        <v>2.07</v>
      </c>
      <c r="O32">
        <f>SUM(K9:K11)</f>
        <v>369</v>
      </c>
      <c r="P32">
        <f>ROUND(((O32/$J32)*100),2)</f>
        <v>30.6</v>
      </c>
      <c r="Q32">
        <f>SUM(M9:M11)</f>
        <v>40</v>
      </c>
      <c r="R32">
        <f>ROUND(((Q32/$J32)*100),2)</f>
        <v>3.32</v>
      </c>
      <c r="S32">
        <f>SUM(L9:L11)</f>
        <v>193</v>
      </c>
      <c r="T32">
        <f>ROUND(((S32/$J32)*100),2)</f>
        <v>16</v>
      </c>
      <c r="U32">
        <f>SUM(J9:J11)</f>
        <v>0</v>
      </c>
      <c r="V32">
        <f>ROUND(((U32/$J32)*100),2)</f>
        <v>0</v>
      </c>
      <c r="X32">
        <f>SUM(P15:P17)</f>
        <v>1453</v>
      </c>
      <c r="Y32">
        <f>SUM(O15:O17)</f>
        <v>866</v>
      </c>
      <c r="Z32">
        <f>ROUND(((Y32/$X32)*100),2)</f>
        <v>59.6</v>
      </c>
      <c r="AA32">
        <f>SUM(N15:N17)</f>
        <v>33</v>
      </c>
      <c r="AB32">
        <f>ROUND(((AA32/$X32)*100),2)</f>
        <v>2.27</v>
      </c>
      <c r="AC32">
        <f>SUM(K15:K17)</f>
        <v>456</v>
      </c>
      <c r="AD32">
        <f>ROUND(((AC32/$X32)*100),2)</f>
        <v>31.38</v>
      </c>
      <c r="AE32">
        <f>SUM(M15:M17)</f>
        <v>36</v>
      </c>
      <c r="AF32">
        <f>ROUND(((AE32/$X32)*100),2)</f>
        <v>2.48</v>
      </c>
      <c r="AG32">
        <f>SUM(L15:L17)</f>
        <v>62</v>
      </c>
      <c r="AH32">
        <f>ROUND(((AG32/$X32)*100),2)</f>
        <v>4.27</v>
      </c>
      <c r="AI32">
        <f>SUM(J15:J17)</f>
        <v>0</v>
      </c>
      <c r="AJ32">
        <f>ROUND(((AI32/$X32)*100),2)</f>
        <v>0</v>
      </c>
    </row>
    <row r="33" spans="1:36" ht="12.75">
      <c r="A33" t="s">
        <v>6</v>
      </c>
      <c r="J33">
        <f>SUM(H9:H11)</f>
        <v>2277</v>
      </c>
      <c r="K33">
        <f>SUM(D9:D11)</f>
        <v>1</v>
      </c>
      <c r="L33">
        <f>ROUND(((K33/$J33)*100),2)</f>
        <v>0.04</v>
      </c>
      <c r="M33">
        <f>SUM(E9:E11)</f>
        <v>119</v>
      </c>
      <c r="N33">
        <f>ROUND(((M33/$J33)*100),2)</f>
        <v>5.23</v>
      </c>
      <c r="O33">
        <f>SUM(B9:B11)</f>
        <v>380</v>
      </c>
      <c r="P33">
        <f>ROUND(((O33/$J33)*100),2)</f>
        <v>16.69</v>
      </c>
      <c r="Q33">
        <f>SUM(F9:F11)</f>
        <v>501</v>
      </c>
      <c r="R33">
        <f>ROUND(((Q33/$J33)*100),2)</f>
        <v>22</v>
      </c>
      <c r="S33">
        <f>SUM(G9:G11)</f>
        <v>1133</v>
      </c>
      <c r="T33">
        <f>ROUND(((S33/$J33)*100),2)</f>
        <v>49.76</v>
      </c>
      <c r="U33">
        <f>SUM(C9:C11)</f>
        <v>143</v>
      </c>
      <c r="V33">
        <f>ROUND(((U33/$J33)*100),2)</f>
        <v>6.28</v>
      </c>
      <c r="X33">
        <f>SUM(H15:H17)</f>
        <v>4022</v>
      </c>
      <c r="Y33">
        <f>SUM(D15:D17)</f>
        <v>0</v>
      </c>
      <c r="Z33">
        <f>ROUND(((Y33/$X33)*100),2)</f>
        <v>0</v>
      </c>
      <c r="AA33">
        <f>SUM(E15:E17)</f>
        <v>0</v>
      </c>
      <c r="AB33">
        <f>ROUND(((AA33/$X33)*100),2)</f>
        <v>0</v>
      </c>
      <c r="AC33">
        <f>SUM(B15:B17)</f>
        <v>289</v>
      </c>
      <c r="AD33">
        <f>ROUND(((AC33/$X33)*100),2)</f>
        <v>7.19</v>
      </c>
      <c r="AE33">
        <f>SUM(F15:F17)</f>
        <v>1469</v>
      </c>
      <c r="AF33">
        <f>ROUND(((AE33/$X33)*100),2)</f>
        <v>36.52</v>
      </c>
      <c r="AG33">
        <f>SUM(G15:G17)</f>
        <v>1974</v>
      </c>
      <c r="AH33">
        <f>ROUND(((AG33/$X33)*100),2)</f>
        <v>49.08</v>
      </c>
      <c r="AI33">
        <f>SUM(C15:C17)</f>
        <v>290</v>
      </c>
      <c r="AJ33">
        <f>ROUND(((AI33/$X33)*100),2)</f>
        <v>7.21</v>
      </c>
    </row>
    <row r="34" spans="1:36" ht="12.75">
      <c r="A34" t="s">
        <v>8</v>
      </c>
      <c r="J34">
        <f>SUM(Q9:Q11)</f>
        <v>3483</v>
      </c>
      <c r="K34">
        <f>SUM(K32,K33)</f>
        <v>580</v>
      </c>
      <c r="L34">
        <f>ROUND(((K34/$J34)*100),2)</f>
        <v>16.65</v>
      </c>
      <c r="M34">
        <f>SUM(M32,M33)</f>
        <v>144</v>
      </c>
      <c r="N34">
        <f>ROUND(((M34/$J34)*100),2)</f>
        <v>4.13</v>
      </c>
      <c r="O34">
        <f>SUM(O32,O33)</f>
        <v>749</v>
      </c>
      <c r="P34">
        <f>ROUND(((O34/$J34)*100),2)</f>
        <v>21.5</v>
      </c>
      <c r="Q34">
        <f>SUM(Q32,Q33)</f>
        <v>541</v>
      </c>
      <c r="R34">
        <f>ROUND(((Q34/$J34)*100),2)</f>
        <v>15.53</v>
      </c>
      <c r="S34">
        <f>SUM(S32,S33)</f>
        <v>1326</v>
      </c>
      <c r="T34">
        <f>ROUND(((S34/$J34)*100),2)</f>
        <v>38.07</v>
      </c>
      <c r="U34">
        <f>SUM(U32,U33)</f>
        <v>143</v>
      </c>
      <c r="V34">
        <f>ROUND(((U34/$J34)*100),2)</f>
        <v>4.11</v>
      </c>
      <c r="X34">
        <f>SUM(Q15:Q17)</f>
        <v>5475</v>
      </c>
      <c r="Y34">
        <f>SUM(Y32,Y33)</f>
        <v>866</v>
      </c>
      <c r="Z34">
        <f>ROUND(((Y34/$X34)*100),2)</f>
        <v>15.82</v>
      </c>
      <c r="AA34">
        <f>SUM(AA32,AA33)</f>
        <v>33</v>
      </c>
      <c r="AB34">
        <f>ROUND(((AA34/$X34)*100),2)</f>
        <v>0.6</v>
      </c>
      <c r="AC34">
        <f>SUM(AC32,AC33)</f>
        <v>745</v>
      </c>
      <c r="AD34">
        <f>ROUND(((AC34/$X34)*100),2)</f>
        <v>13.61</v>
      </c>
      <c r="AE34">
        <f>SUM(AE32,AE33)</f>
        <v>1505</v>
      </c>
      <c r="AF34">
        <f>ROUND(((AE34/$X34)*100),2)</f>
        <v>27.49</v>
      </c>
      <c r="AG34">
        <f>SUM(AG32,AG33)</f>
        <v>2036</v>
      </c>
      <c r="AH34">
        <f>ROUND(((AG34/$X34)*100),2)</f>
        <v>37.19</v>
      </c>
      <c r="AI34">
        <f>SUM(AI32:AI33)</f>
        <v>290</v>
      </c>
      <c r="AJ34">
        <f>ROUND(((AI34/$X34)*100),2)</f>
        <v>5.3</v>
      </c>
    </row>
    <row r="36" spans="16:50" ht="12.75">
      <c r="P36" s="79"/>
      <c r="Q36" s="79"/>
      <c r="R36" s="79"/>
      <c r="S36" s="79"/>
      <c r="T36" s="79"/>
      <c r="U36" s="79"/>
      <c r="V36" s="79"/>
      <c r="AB36" s="79"/>
      <c r="AH36" s="79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34" ht="12.75">
      <c r="A37" s="79"/>
      <c r="C37" t="s">
        <v>33</v>
      </c>
      <c r="D37" t="s">
        <v>86</v>
      </c>
      <c r="E37" t="s">
        <v>93</v>
      </c>
      <c r="F37" t="s">
        <v>34</v>
      </c>
      <c r="H37" t="s">
        <v>32</v>
      </c>
      <c r="J37" t="s">
        <v>33</v>
      </c>
      <c r="K37" t="s">
        <v>86</v>
      </c>
      <c r="L37" t="s">
        <v>93</v>
      </c>
      <c r="M37" t="s">
        <v>34</v>
      </c>
      <c r="O37" s="79"/>
      <c r="P37" t="s">
        <v>120</v>
      </c>
      <c r="Q37" t="s">
        <v>33</v>
      </c>
      <c r="R37" t="s">
        <v>86</v>
      </c>
      <c r="S37" t="s">
        <v>93</v>
      </c>
      <c r="T37" t="s">
        <v>34</v>
      </c>
      <c r="U37" s="79"/>
      <c r="V37" s="79"/>
      <c r="W37" t="s">
        <v>123</v>
      </c>
      <c r="X37" t="s">
        <v>33</v>
      </c>
      <c r="Y37" t="s">
        <v>86</v>
      </c>
      <c r="Z37" t="s">
        <v>93</v>
      </c>
      <c r="AA37" t="s">
        <v>34</v>
      </c>
      <c r="AB37" s="79"/>
      <c r="AC37" t="s">
        <v>127</v>
      </c>
      <c r="AD37" t="s">
        <v>33</v>
      </c>
      <c r="AE37" t="s">
        <v>86</v>
      </c>
      <c r="AF37" t="s">
        <v>93</v>
      </c>
      <c r="AG37" t="s">
        <v>34</v>
      </c>
      <c r="AH37" s="79"/>
    </row>
    <row r="38" spans="1:41" ht="12.75">
      <c r="A38" s="79"/>
      <c r="O38" s="79"/>
      <c r="U38" s="79"/>
      <c r="V38" s="79"/>
      <c r="AB38" s="79"/>
      <c r="AH38" s="79"/>
      <c r="AJ38" s="29"/>
      <c r="AK38" s="29"/>
      <c r="AL38" s="29"/>
      <c r="AM38" s="29"/>
      <c r="AN38" s="29"/>
      <c r="AO38" s="29"/>
    </row>
    <row r="39" spans="1:34" ht="12.75">
      <c r="A39" s="79"/>
      <c r="B39">
        <f>SUM(C39:E39)</f>
        <v>2834</v>
      </c>
      <c r="C39">
        <f>SUM(S9:S20)</f>
        <v>2217</v>
      </c>
      <c r="D39">
        <f>SUM(T9:T20)</f>
        <v>19</v>
      </c>
      <c r="E39">
        <f>SUM(U9:U20)</f>
        <v>598</v>
      </c>
      <c r="F39">
        <f>SUM(V9:V20)</f>
        <v>1166</v>
      </c>
      <c r="H39">
        <f>SUM(J39:L39)</f>
        <v>554</v>
      </c>
      <c r="J39">
        <f>SUM(S9:S11)</f>
        <v>441</v>
      </c>
      <c r="K39">
        <f>SUM(T9:T11)</f>
        <v>5</v>
      </c>
      <c r="L39">
        <f>SUM(U9:U11)</f>
        <v>108</v>
      </c>
      <c r="M39">
        <f>SUM(V9:V11)</f>
        <v>226</v>
      </c>
      <c r="O39" s="79"/>
      <c r="P39">
        <f>SUM(Q39:S39)</f>
        <v>703</v>
      </c>
      <c r="Q39">
        <f>SUM(S12:S14)</f>
        <v>541</v>
      </c>
      <c r="R39">
        <f>SUM(T12:T14)</f>
        <v>3</v>
      </c>
      <c r="S39">
        <f>SUM(U12:U14)</f>
        <v>159</v>
      </c>
      <c r="T39">
        <f>SUM(V12:V14)</f>
        <v>279</v>
      </c>
      <c r="U39" s="79"/>
      <c r="V39" s="79"/>
      <c r="W39">
        <f>SUM(X39:Z39)</f>
        <v>848</v>
      </c>
      <c r="X39">
        <f>SUM(S15:S17)</f>
        <v>648</v>
      </c>
      <c r="Y39">
        <f>SUM(T15:T17)</f>
        <v>4</v>
      </c>
      <c r="Z39">
        <f>SUM(U15:U17)</f>
        <v>196</v>
      </c>
      <c r="AA39">
        <f>SUM(V15:V17)</f>
        <v>354</v>
      </c>
      <c r="AB39" s="79"/>
      <c r="AC39">
        <f>SUM(AD39:AF39)</f>
        <v>729</v>
      </c>
      <c r="AD39">
        <f>SUM(S18:S20)</f>
        <v>587</v>
      </c>
      <c r="AE39">
        <f>SUM(T18:T20)</f>
        <v>7</v>
      </c>
      <c r="AF39">
        <f>SUM(U18:U20)</f>
        <v>135</v>
      </c>
      <c r="AG39">
        <f>SUM(V18:V20)</f>
        <v>307</v>
      </c>
      <c r="AH39" s="79"/>
    </row>
    <row r="40" spans="1:34" ht="12.75">
      <c r="A40" s="79"/>
      <c r="O40" s="163"/>
      <c r="U40" s="163"/>
      <c r="V40" s="163"/>
      <c r="AB40" s="163"/>
      <c r="AH40" s="79"/>
    </row>
    <row r="41" spans="1:34" ht="12.75">
      <c r="A41" s="79"/>
      <c r="C41" s="80">
        <f>ROUND(((C39/$B39)*100),2)</f>
        <v>78.23</v>
      </c>
      <c r="D41" s="80">
        <f>ROUND(((D39/$B39)*100),2)</f>
        <v>0.67</v>
      </c>
      <c r="E41" s="80">
        <f>ROUND(((E39/$B39)*100),2)</f>
        <v>21.1</v>
      </c>
      <c r="F41" s="80">
        <f>ROUND(((F39/$B39)*100),2)</f>
        <v>41.14</v>
      </c>
      <c r="J41" s="80">
        <f>ROUND(((J39/$H39)*100),2)</f>
        <v>79.6</v>
      </c>
      <c r="K41" s="80">
        <f>ROUND(((K39/$H39)*100),2)</f>
        <v>0.9</v>
      </c>
      <c r="L41" s="80">
        <f>ROUND(((L39/$H39)*100),2)</f>
        <v>19.49</v>
      </c>
      <c r="M41" s="80">
        <f>ROUND(((M39/$H39)*100),2)</f>
        <v>40.79</v>
      </c>
      <c r="N41" s="29"/>
      <c r="O41" s="79"/>
      <c r="P41" s="29"/>
      <c r="Q41" s="80">
        <f>ROUND(((Q39/$P39)*100),2)</f>
        <v>76.96</v>
      </c>
      <c r="R41" s="80">
        <f>ROUND(((R39/$P39)*100),2)</f>
        <v>0.43</v>
      </c>
      <c r="S41" s="80">
        <f>ROUND(((S39/$P39)*100),2)</f>
        <v>22.62</v>
      </c>
      <c r="T41" s="80">
        <f>ROUND(((T39/$P39)*100),2)</f>
        <v>39.69</v>
      </c>
      <c r="U41" s="79"/>
      <c r="V41" s="79"/>
      <c r="W41" s="29"/>
      <c r="X41" s="80">
        <f>ROUND(((X39/$W39)*100),2)</f>
        <v>76.42</v>
      </c>
      <c r="Y41" s="80">
        <f>ROUND(((Y39/$W39)*100),2)</f>
        <v>0.47</v>
      </c>
      <c r="Z41" s="80">
        <f>ROUND(((Z39/$W39)*100),2)</f>
        <v>23.11</v>
      </c>
      <c r="AA41" s="80">
        <f>ROUND(((AA39/$W39)*100),2)</f>
        <v>41.75</v>
      </c>
      <c r="AB41" s="79"/>
      <c r="AC41" s="29"/>
      <c r="AD41" s="80">
        <f>ROUND(((AD39/$AC39)*100),2)</f>
        <v>80.52</v>
      </c>
      <c r="AE41" s="80">
        <f>ROUND(((AE39/$AC39)*100),2)</f>
        <v>0.96</v>
      </c>
      <c r="AF41" s="80">
        <f>ROUND(((AF39/$AC39)*100),2)</f>
        <v>18.52</v>
      </c>
      <c r="AG41" s="80">
        <f>ROUND(((AG39/$AC39)*100),2)</f>
        <v>42.11</v>
      </c>
      <c r="AH41" s="79"/>
    </row>
    <row r="42" spans="1:34" ht="12.7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spans="12:41" ht="12.75">
      <c r="L43" s="29"/>
      <c r="M43" s="29"/>
      <c r="N43" s="29"/>
      <c r="O43" s="29"/>
      <c r="P43" s="29"/>
      <c r="Q43" s="29"/>
      <c r="T43" s="29"/>
      <c r="U43" s="29"/>
      <c r="V43" s="29"/>
      <c r="W43" s="29"/>
      <c r="X43" s="29"/>
      <c r="Y43" s="29"/>
      <c r="AB43" s="29"/>
      <c r="AC43" s="29"/>
      <c r="AD43" s="29"/>
      <c r="AE43" s="29"/>
      <c r="AF43" s="29"/>
      <c r="AG43" s="29"/>
      <c r="AJ43" s="29"/>
      <c r="AK43" s="29"/>
      <c r="AL43" s="29"/>
      <c r="AM43" s="29"/>
      <c r="AN43" s="29"/>
      <c r="AO43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9" sqref="A19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</cols>
  <sheetData>
    <row r="1" ht="12.75">
      <c r="A1" s="93" t="s">
        <v>117</v>
      </c>
    </row>
    <row r="2" spans="1:3" ht="12.75">
      <c r="A2" s="93"/>
      <c r="B2" s="93"/>
      <c r="C2" s="93"/>
    </row>
    <row r="3" spans="1:17" ht="12.75">
      <c r="A3" s="16"/>
      <c r="B3" s="26" t="s">
        <v>6</v>
      </c>
      <c r="C3" s="18"/>
      <c r="D3" s="18"/>
      <c r="E3" s="18"/>
      <c r="F3" s="19"/>
      <c r="G3" s="19"/>
      <c r="H3" s="17" t="s">
        <v>8</v>
      </c>
      <c r="I3" s="20"/>
      <c r="J3" s="26" t="s">
        <v>7</v>
      </c>
      <c r="K3" s="19"/>
      <c r="L3" s="19"/>
      <c r="M3" s="19"/>
      <c r="N3" s="18"/>
      <c r="O3" s="19"/>
      <c r="P3" s="17" t="s">
        <v>8</v>
      </c>
      <c r="Q3" s="21" t="s">
        <v>8</v>
      </c>
    </row>
    <row r="4" spans="1:17" ht="12.75">
      <c r="A4" s="16"/>
      <c r="B4" s="17" t="s">
        <v>83</v>
      </c>
      <c r="C4" s="18">
        <v>19</v>
      </c>
      <c r="D4" s="18" t="s">
        <v>1</v>
      </c>
      <c r="E4" s="18" t="s">
        <v>2</v>
      </c>
      <c r="F4" s="18" t="s">
        <v>3</v>
      </c>
      <c r="G4" s="18" t="s">
        <v>4</v>
      </c>
      <c r="H4" s="22" t="s">
        <v>6</v>
      </c>
      <c r="I4" s="23"/>
      <c r="J4" s="17" t="s">
        <v>83</v>
      </c>
      <c r="K4" s="18">
        <v>19</v>
      </c>
      <c r="L4" s="18" t="s">
        <v>1</v>
      </c>
      <c r="M4" s="18" t="s">
        <v>2</v>
      </c>
      <c r="N4" s="24" t="s">
        <v>3</v>
      </c>
      <c r="O4" s="18" t="s">
        <v>4</v>
      </c>
      <c r="P4" s="22" t="s">
        <v>7</v>
      </c>
      <c r="Q4" s="25" t="s">
        <v>9</v>
      </c>
    </row>
    <row r="5" spans="2:17" ht="12.75">
      <c r="B5" s="31" t="s">
        <v>17</v>
      </c>
      <c r="C5" s="31" t="s">
        <v>24</v>
      </c>
      <c r="D5" s="31" t="s">
        <v>15</v>
      </c>
      <c r="E5" s="31" t="s">
        <v>16</v>
      </c>
      <c r="F5" s="31" t="s">
        <v>18</v>
      </c>
      <c r="G5" s="31" t="s">
        <v>19</v>
      </c>
      <c r="H5" s="31"/>
      <c r="I5" s="53"/>
      <c r="J5" s="31" t="s">
        <v>24</v>
      </c>
      <c r="K5" s="31" t="s">
        <v>17</v>
      </c>
      <c r="L5" s="31" t="s">
        <v>19</v>
      </c>
      <c r="M5" s="31" t="s">
        <v>18</v>
      </c>
      <c r="N5" s="31" t="s">
        <v>16</v>
      </c>
      <c r="O5" s="31" t="s">
        <v>15</v>
      </c>
      <c r="P5" s="32"/>
      <c r="Q5" s="32"/>
    </row>
    <row r="6" spans="1:17" ht="12.75">
      <c r="A6" s="173" t="s">
        <v>113</v>
      </c>
      <c r="B6">
        <v>43</v>
      </c>
      <c r="C6">
        <v>44</v>
      </c>
      <c r="D6">
        <v>0</v>
      </c>
      <c r="E6">
        <v>0</v>
      </c>
      <c r="F6">
        <v>170</v>
      </c>
      <c r="G6">
        <v>457</v>
      </c>
      <c r="H6">
        <f aca="true" t="shared" si="0" ref="H6:H16">SUM(B6:G6)</f>
        <v>714</v>
      </c>
      <c r="I6" s="34" t="s">
        <v>5</v>
      </c>
      <c r="J6">
        <v>0</v>
      </c>
      <c r="K6">
        <v>152</v>
      </c>
      <c r="L6">
        <v>3</v>
      </c>
      <c r="M6">
        <v>3</v>
      </c>
      <c r="N6">
        <v>10</v>
      </c>
      <c r="O6">
        <v>253</v>
      </c>
      <c r="P6">
        <f>SUM(J6:O6)</f>
        <v>421</v>
      </c>
      <c r="Q6">
        <f aca="true" t="shared" si="1" ref="Q6:Q16">H6+P6</f>
        <v>1135</v>
      </c>
    </row>
    <row r="7" spans="1:17" ht="12.75">
      <c r="A7" t="s">
        <v>107</v>
      </c>
      <c r="B7">
        <v>272</v>
      </c>
      <c r="C7">
        <v>28</v>
      </c>
      <c r="D7">
        <v>1</v>
      </c>
      <c r="E7">
        <v>52</v>
      </c>
      <c r="F7">
        <v>118</v>
      </c>
      <c r="G7">
        <v>247</v>
      </c>
      <c r="H7">
        <f t="shared" si="0"/>
        <v>718</v>
      </c>
      <c r="I7" s="34">
        <v>234</v>
      </c>
      <c r="J7">
        <v>0</v>
      </c>
      <c r="K7">
        <v>74</v>
      </c>
      <c r="L7">
        <v>154</v>
      </c>
      <c r="M7">
        <v>18</v>
      </c>
      <c r="N7">
        <v>5</v>
      </c>
      <c r="O7">
        <v>119</v>
      </c>
      <c r="P7">
        <f>SUM(J7:O7)</f>
        <v>370</v>
      </c>
      <c r="Q7">
        <f t="shared" si="1"/>
        <v>1088</v>
      </c>
    </row>
    <row r="8" spans="1:17" ht="12.75">
      <c r="A8" t="s">
        <v>40</v>
      </c>
      <c r="B8">
        <v>65</v>
      </c>
      <c r="C8">
        <v>71</v>
      </c>
      <c r="D8">
        <v>0</v>
      </c>
      <c r="E8">
        <v>67</v>
      </c>
      <c r="F8">
        <v>213</v>
      </c>
      <c r="G8">
        <v>429</v>
      </c>
      <c r="H8">
        <f t="shared" si="0"/>
        <v>845</v>
      </c>
      <c r="I8" s="34" t="s">
        <v>5</v>
      </c>
      <c r="J8">
        <v>0</v>
      </c>
      <c r="K8">
        <v>143</v>
      </c>
      <c r="L8">
        <v>36</v>
      </c>
      <c r="M8">
        <v>19</v>
      </c>
      <c r="N8">
        <v>10</v>
      </c>
      <c r="O8">
        <v>207</v>
      </c>
      <c r="P8">
        <f>SUM(J8:O8)</f>
        <v>415</v>
      </c>
      <c r="Q8">
        <f t="shared" si="1"/>
        <v>1260</v>
      </c>
    </row>
    <row r="9" spans="1:17" ht="12.75">
      <c r="A9" t="s">
        <v>41</v>
      </c>
      <c r="B9">
        <v>43</v>
      </c>
      <c r="C9">
        <v>75</v>
      </c>
      <c r="D9">
        <v>0</v>
      </c>
      <c r="E9">
        <v>0</v>
      </c>
      <c r="F9">
        <v>250</v>
      </c>
      <c r="G9">
        <v>583</v>
      </c>
      <c r="H9">
        <f t="shared" si="0"/>
        <v>951</v>
      </c>
      <c r="I9" s="34" t="s">
        <v>5</v>
      </c>
      <c r="J9">
        <v>0</v>
      </c>
      <c r="K9">
        <v>146</v>
      </c>
      <c r="L9">
        <v>3</v>
      </c>
      <c r="M9">
        <v>8</v>
      </c>
      <c r="N9">
        <v>12</v>
      </c>
      <c r="O9">
        <v>238</v>
      </c>
      <c r="P9">
        <f>SUM(J9:O9)</f>
        <v>407</v>
      </c>
      <c r="Q9">
        <f t="shared" si="1"/>
        <v>1358</v>
      </c>
    </row>
    <row r="10" spans="1:17" ht="12.75">
      <c r="A10" t="s">
        <v>42</v>
      </c>
      <c r="B10">
        <v>182</v>
      </c>
      <c r="C10">
        <v>84</v>
      </c>
      <c r="D10">
        <v>1</v>
      </c>
      <c r="E10">
        <v>0</v>
      </c>
      <c r="F10">
        <v>338</v>
      </c>
      <c r="G10">
        <v>587</v>
      </c>
      <c r="H10">
        <f t="shared" si="0"/>
        <v>1192</v>
      </c>
      <c r="I10" s="34" t="s">
        <v>5</v>
      </c>
      <c r="J10">
        <v>0</v>
      </c>
      <c r="K10">
        <v>154</v>
      </c>
      <c r="L10">
        <v>55</v>
      </c>
      <c r="M10">
        <v>18</v>
      </c>
      <c r="N10">
        <v>4</v>
      </c>
      <c r="O10">
        <v>280</v>
      </c>
      <c r="P10">
        <f aca="true" t="shared" si="2" ref="P10:P16">SUM(J10:O10)</f>
        <v>511</v>
      </c>
      <c r="Q10">
        <f t="shared" si="1"/>
        <v>1703</v>
      </c>
    </row>
    <row r="11" spans="1:17" ht="12.75">
      <c r="A11" t="s">
        <v>43</v>
      </c>
      <c r="B11">
        <v>353</v>
      </c>
      <c r="C11">
        <v>33</v>
      </c>
      <c r="D11">
        <v>0</v>
      </c>
      <c r="E11">
        <v>0</v>
      </c>
      <c r="F11">
        <v>287</v>
      </c>
      <c r="G11">
        <v>569</v>
      </c>
      <c r="H11">
        <f t="shared" si="0"/>
        <v>1242</v>
      </c>
      <c r="I11" s="34" t="s">
        <v>5</v>
      </c>
      <c r="J11" s="156">
        <v>11</v>
      </c>
      <c r="K11" s="156">
        <v>83</v>
      </c>
      <c r="L11" s="156">
        <v>100</v>
      </c>
      <c r="M11" s="156">
        <v>45</v>
      </c>
      <c r="N11" s="156">
        <v>11</v>
      </c>
      <c r="O11" s="156">
        <v>207</v>
      </c>
      <c r="P11">
        <f t="shared" si="2"/>
        <v>457</v>
      </c>
      <c r="Q11">
        <f t="shared" si="1"/>
        <v>1699</v>
      </c>
    </row>
    <row r="12" spans="1:17" ht="12.75">
      <c r="A12" t="s">
        <v>44</v>
      </c>
      <c r="B12" s="35">
        <v>108</v>
      </c>
      <c r="C12" s="35">
        <v>127</v>
      </c>
      <c r="D12" s="35">
        <v>0</v>
      </c>
      <c r="E12" s="35">
        <v>0</v>
      </c>
      <c r="F12" s="35">
        <v>561</v>
      </c>
      <c r="G12" s="35">
        <v>695</v>
      </c>
      <c r="H12">
        <f t="shared" si="0"/>
        <v>1491</v>
      </c>
      <c r="I12" s="34" t="s">
        <v>5</v>
      </c>
      <c r="J12" s="35">
        <v>0</v>
      </c>
      <c r="K12" s="35">
        <v>135</v>
      </c>
      <c r="L12" s="35">
        <v>29</v>
      </c>
      <c r="M12" s="35">
        <v>19</v>
      </c>
      <c r="N12" s="35">
        <v>6</v>
      </c>
      <c r="O12" s="35">
        <v>369</v>
      </c>
      <c r="P12">
        <f t="shared" si="2"/>
        <v>558</v>
      </c>
      <c r="Q12">
        <f t="shared" si="1"/>
        <v>2049</v>
      </c>
    </row>
    <row r="13" spans="1:17" ht="12.75">
      <c r="A13" t="s">
        <v>103</v>
      </c>
      <c r="B13" s="35">
        <v>76</v>
      </c>
      <c r="C13" s="35">
        <v>96</v>
      </c>
      <c r="D13" s="35">
        <v>0</v>
      </c>
      <c r="E13" s="35">
        <v>0</v>
      </c>
      <c r="F13" s="35">
        <v>501</v>
      </c>
      <c r="G13" s="35">
        <v>690</v>
      </c>
      <c r="H13">
        <f t="shared" si="0"/>
        <v>1363</v>
      </c>
      <c r="I13" s="34">
        <v>234</v>
      </c>
      <c r="J13" s="35">
        <v>0</v>
      </c>
      <c r="K13" s="35">
        <v>181</v>
      </c>
      <c r="L13" s="35">
        <v>25</v>
      </c>
      <c r="M13" s="35">
        <v>7</v>
      </c>
      <c r="N13" s="35">
        <v>24</v>
      </c>
      <c r="O13" s="35">
        <v>244</v>
      </c>
      <c r="P13">
        <f t="shared" si="2"/>
        <v>481</v>
      </c>
      <c r="Q13">
        <f t="shared" si="1"/>
        <v>1844</v>
      </c>
    </row>
    <row r="14" spans="1:17" ht="12.75">
      <c r="A14" t="s">
        <v>122</v>
      </c>
      <c r="B14" s="35">
        <v>105</v>
      </c>
      <c r="C14" s="35">
        <v>67</v>
      </c>
      <c r="D14" s="35">
        <v>0</v>
      </c>
      <c r="E14" s="35">
        <v>0</v>
      </c>
      <c r="F14" s="35">
        <v>407</v>
      </c>
      <c r="G14" s="35">
        <v>589</v>
      </c>
      <c r="H14">
        <f t="shared" si="0"/>
        <v>1168</v>
      </c>
      <c r="I14" s="34" t="s">
        <v>5</v>
      </c>
      <c r="J14" s="35">
        <v>0</v>
      </c>
      <c r="K14" s="35">
        <v>140</v>
      </c>
      <c r="L14" s="35">
        <v>8</v>
      </c>
      <c r="M14" s="35">
        <v>10</v>
      </c>
      <c r="N14" s="35">
        <v>3</v>
      </c>
      <c r="O14" s="35">
        <v>253</v>
      </c>
      <c r="P14">
        <f t="shared" si="2"/>
        <v>414</v>
      </c>
      <c r="Q14">
        <f t="shared" si="1"/>
        <v>1582</v>
      </c>
    </row>
    <row r="15" spans="1:17" ht="12.75">
      <c r="A15" t="s">
        <v>104</v>
      </c>
      <c r="B15" s="35">
        <v>171</v>
      </c>
      <c r="C15" s="35">
        <v>53</v>
      </c>
      <c r="D15" s="35">
        <v>0</v>
      </c>
      <c r="E15" s="35">
        <v>0</v>
      </c>
      <c r="F15" s="35">
        <v>216</v>
      </c>
      <c r="G15" s="35">
        <v>627</v>
      </c>
      <c r="H15">
        <f t="shared" si="0"/>
        <v>1067</v>
      </c>
      <c r="I15" s="34" t="s">
        <v>5</v>
      </c>
      <c r="J15" s="35">
        <v>0</v>
      </c>
      <c r="K15" s="35">
        <v>150</v>
      </c>
      <c r="L15" s="35">
        <v>13</v>
      </c>
      <c r="M15" s="35">
        <v>40</v>
      </c>
      <c r="N15" s="35">
        <v>6</v>
      </c>
      <c r="O15" s="35">
        <v>229</v>
      </c>
      <c r="P15">
        <f t="shared" si="2"/>
        <v>438</v>
      </c>
      <c r="Q15">
        <f t="shared" si="1"/>
        <v>1505</v>
      </c>
    </row>
    <row r="16" spans="1:17" ht="12.75">
      <c r="A16" t="s">
        <v>105</v>
      </c>
      <c r="B16" s="35">
        <v>16</v>
      </c>
      <c r="C16" s="35">
        <v>137</v>
      </c>
      <c r="D16" s="35">
        <v>77</v>
      </c>
      <c r="E16" s="35">
        <v>0</v>
      </c>
      <c r="F16" s="35">
        <v>156</v>
      </c>
      <c r="G16" s="35">
        <v>439</v>
      </c>
      <c r="H16">
        <f t="shared" si="0"/>
        <v>825</v>
      </c>
      <c r="I16" s="34" t="s">
        <v>5</v>
      </c>
      <c r="J16" s="35">
        <v>0</v>
      </c>
      <c r="K16" s="35">
        <v>144</v>
      </c>
      <c r="L16" s="35">
        <v>31</v>
      </c>
      <c r="M16" s="35">
        <v>7</v>
      </c>
      <c r="N16" s="35">
        <v>7</v>
      </c>
      <c r="O16" s="35">
        <v>273</v>
      </c>
      <c r="P16">
        <f t="shared" si="2"/>
        <v>462</v>
      </c>
      <c r="Q16">
        <f t="shared" si="1"/>
        <v>1287</v>
      </c>
    </row>
    <row r="17" spans="1:17" ht="12.75">
      <c r="A17" t="s">
        <v>106</v>
      </c>
      <c r="B17" s="35">
        <v>47</v>
      </c>
      <c r="C17" s="35">
        <v>62</v>
      </c>
      <c r="D17" s="35">
        <v>39</v>
      </c>
      <c r="E17" s="35">
        <v>0</v>
      </c>
      <c r="F17" s="35">
        <v>203</v>
      </c>
      <c r="G17" s="35">
        <v>382</v>
      </c>
      <c r="H17">
        <f>SUM(B17:G17)</f>
        <v>733</v>
      </c>
      <c r="I17" s="34" t="s">
        <v>5</v>
      </c>
      <c r="J17" s="35">
        <v>4</v>
      </c>
      <c r="K17" s="35">
        <v>111</v>
      </c>
      <c r="L17" s="35">
        <v>47</v>
      </c>
      <c r="M17" s="35">
        <v>5</v>
      </c>
      <c r="N17" s="35">
        <v>18</v>
      </c>
      <c r="O17" s="35">
        <v>245</v>
      </c>
      <c r="P17">
        <f>SUM(J17:O17)</f>
        <v>430</v>
      </c>
      <c r="Q17">
        <f>H17+P17</f>
        <v>1163</v>
      </c>
    </row>
    <row r="18" ht="12.75">
      <c r="I18" s="34"/>
    </row>
    <row r="19" spans="2:17" ht="12.75">
      <c r="B19">
        <f>SUM(B6:B17)</f>
        <v>1481</v>
      </c>
      <c r="C19">
        <f aca="true" t="shared" si="3" ref="C19:Q19">SUM(C6:C17)</f>
        <v>877</v>
      </c>
      <c r="D19">
        <f t="shared" si="3"/>
        <v>118</v>
      </c>
      <c r="E19">
        <f t="shared" si="3"/>
        <v>119</v>
      </c>
      <c r="F19">
        <f t="shared" si="3"/>
        <v>3420</v>
      </c>
      <c r="G19">
        <f t="shared" si="3"/>
        <v>6294</v>
      </c>
      <c r="H19">
        <f t="shared" si="3"/>
        <v>12309</v>
      </c>
      <c r="I19" s="34"/>
      <c r="J19">
        <f t="shared" si="3"/>
        <v>15</v>
      </c>
      <c r="K19">
        <f t="shared" si="3"/>
        <v>1613</v>
      </c>
      <c r="L19">
        <f t="shared" si="3"/>
        <v>504</v>
      </c>
      <c r="M19">
        <f t="shared" si="3"/>
        <v>199</v>
      </c>
      <c r="N19">
        <f t="shared" si="3"/>
        <v>116</v>
      </c>
      <c r="O19">
        <f t="shared" si="3"/>
        <v>2917</v>
      </c>
      <c r="P19">
        <f t="shared" si="3"/>
        <v>5364</v>
      </c>
      <c r="Q19" s="174">
        <f t="shared" si="3"/>
        <v>17673</v>
      </c>
    </row>
    <row r="21" spans="1:16" ht="12.75">
      <c r="A21" s="50" t="s">
        <v>25</v>
      </c>
      <c r="B21" s="51">
        <f>B19/H19%</f>
        <v>12.031846616297019</v>
      </c>
      <c r="C21" s="51">
        <f>C19/H19%</f>
        <v>7.12486798277683</v>
      </c>
      <c r="D21" s="51">
        <f>D19/H19%</f>
        <v>0.9586481436347388</v>
      </c>
      <c r="E21" s="51">
        <f>E19/H19%</f>
        <v>0.9667722804452027</v>
      </c>
      <c r="F21" s="51">
        <f>F19/H19%</f>
        <v>27.784547891786495</v>
      </c>
      <c r="G21" s="51">
        <f>G19/H19%</f>
        <v>51.13331708505971</v>
      </c>
      <c r="H21" s="52">
        <f>SUM(B21:G21)</f>
        <v>100</v>
      </c>
      <c r="I21" s="52"/>
      <c r="J21" s="51">
        <f>J19/P19%</f>
        <v>0.2796420581655481</v>
      </c>
      <c r="K21" s="51">
        <f>K19/P19%</f>
        <v>30.070842654735273</v>
      </c>
      <c r="L21" s="51">
        <f>L19/P19%</f>
        <v>9.395973154362416</v>
      </c>
      <c r="M21" s="51">
        <f>M19/P19%</f>
        <v>3.709917971662938</v>
      </c>
      <c r="N21" s="51">
        <f>N19/P19%</f>
        <v>2.162565249813572</v>
      </c>
      <c r="O21" s="51">
        <f>O19/P19%</f>
        <v>54.381058911260254</v>
      </c>
      <c r="P21" s="52">
        <f>SUM(J21:O21)</f>
        <v>100</v>
      </c>
    </row>
    <row r="24" spans="2:17" ht="12.75">
      <c r="B24">
        <v>108</v>
      </c>
      <c r="C24">
        <v>127</v>
      </c>
      <c r="D24">
        <v>0</v>
      </c>
      <c r="E24">
        <v>0</v>
      </c>
      <c r="F24">
        <v>561</v>
      </c>
      <c r="G24">
        <v>695</v>
      </c>
      <c r="H24">
        <v>1491</v>
      </c>
      <c r="I24" t="s">
        <v>5</v>
      </c>
      <c r="J24">
        <v>0</v>
      </c>
      <c r="K24">
        <v>135</v>
      </c>
      <c r="L24">
        <v>29</v>
      </c>
      <c r="M24">
        <v>19</v>
      </c>
      <c r="N24">
        <v>6</v>
      </c>
      <c r="O24">
        <v>369</v>
      </c>
      <c r="P24">
        <v>558</v>
      </c>
      <c r="Q24">
        <v>2049</v>
      </c>
    </row>
    <row r="30" spans="10:15" ht="12.75">
      <c r="J30" s="156"/>
      <c r="K30" s="156"/>
      <c r="L30" s="156"/>
      <c r="M30" s="156"/>
      <c r="N30" s="156"/>
      <c r="O30" s="156"/>
    </row>
    <row r="31" spans="2:15" ht="12.75">
      <c r="B31" s="35"/>
      <c r="C31" s="35"/>
      <c r="D31" s="35"/>
      <c r="E31" s="35"/>
      <c r="F31" s="35"/>
      <c r="G31" s="35"/>
      <c r="J31" s="35"/>
      <c r="K31" s="35"/>
      <c r="L31" s="35"/>
      <c r="M31" s="35"/>
      <c r="N31" s="35"/>
      <c r="O31" s="35"/>
    </row>
    <row r="53" spans="10:15" ht="12.75">
      <c r="J53">
        <f aca="true" t="shared" si="4" ref="J53:O53">J22-J40</f>
        <v>0</v>
      </c>
      <c r="K53">
        <f t="shared" si="4"/>
        <v>0</v>
      </c>
      <c r="L53">
        <f t="shared" si="4"/>
        <v>0</v>
      </c>
      <c r="M53">
        <f t="shared" si="4"/>
        <v>0</v>
      </c>
      <c r="N53">
        <f t="shared" si="4"/>
        <v>0</v>
      </c>
      <c r="O53">
        <f t="shared" si="4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</dc:creator>
  <cp:keywords/>
  <dc:description/>
  <cp:lastModifiedBy>Emiel</cp:lastModifiedBy>
  <cp:lastPrinted>2011-06-02T14:45:48Z</cp:lastPrinted>
  <dcterms:created xsi:type="dcterms:W3CDTF">2006-07-19T07:59:23Z</dcterms:created>
  <dcterms:modified xsi:type="dcterms:W3CDTF">2019-04-09T20:36:50Z</dcterms:modified>
  <cp:category/>
  <cp:version/>
  <cp:contentType/>
  <cp:contentStatus/>
</cp:coreProperties>
</file>